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raemineduc.sharepoint.com/sites/DGE-DDE-Ringue/Documentos Partilhados/General/2023-2024/07_VIII Taça Desporto Escolar Unicef/Documentos prontos a divulgar/"/>
    </mc:Choice>
  </mc:AlternateContent>
  <xr:revisionPtr revIDLastSave="326" documentId="8_{BB1C9CA1-352F-483B-B127-AC1AFA5C63AD}" xr6:coauthVersionLast="47" xr6:coauthVersionMax="47" xr10:uidLastSave="{E6DD2AC1-BE2F-4760-A7F4-62C45ADC614D}"/>
  <bookViews>
    <workbookView xWindow="-120" yWindow="-120" windowWidth="29040" windowHeight="15840" xr2:uid="{00000000-000D-0000-FFFF-FFFF00000000}"/>
  </bookViews>
  <sheets>
    <sheet name="Ficha Inscrição VIII TAÇA DE" sheetId="12" r:id="rId1"/>
    <sheet name="Folha2" sheetId="13" state="hidden" r:id="rId2"/>
  </sheets>
  <externalReferences>
    <externalReference r:id="rId3"/>
  </externalReferences>
  <definedNames>
    <definedName name="_xlnm.Print_Area" localSheetId="0">'Ficha Inscrição VIII TAÇA DE'!$A$1:$R$61</definedName>
    <definedName name="clde">Folha2!$M$2:$M$18</definedName>
    <definedName name="MODALIDADE">Folha2!$K$2:$K$5</definedName>
    <definedName name="sexo">[1]dados!$J$2:$J$3</definedName>
    <definedName name="suplentes">[1]dados!$U$2:$U$4</definedName>
    <definedName name="turma">[1]dados!$S$2:$S$16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2" l="1"/>
  <c r="H37" i="12"/>
  <c r="H35" i="12"/>
  <c r="D35" i="12"/>
  <c r="D36" i="12"/>
  <c r="D37" i="12"/>
  <c r="D34" i="12"/>
  <c r="H16" i="12"/>
  <c r="P12" i="12"/>
  <c r="I16" i="12"/>
  <c r="H14" i="12"/>
  <c r="H15" i="12"/>
  <c r="H13" i="12"/>
  <c r="G16" i="12"/>
  <c r="G15" i="12"/>
  <c r="G14" i="12"/>
  <c r="G13" i="12"/>
  <c r="G12" i="12"/>
  <c r="H24" i="12"/>
  <c r="H25" i="12"/>
  <c r="H26" i="12"/>
  <c r="H27" i="12"/>
  <c r="H23" i="12"/>
  <c r="D13" i="12"/>
  <c r="D14" i="12"/>
  <c r="D15" i="12"/>
  <c r="D16" i="12"/>
  <c r="D12" i="12"/>
  <c r="D22" i="12"/>
  <c r="D23" i="12"/>
  <c r="D24" i="12"/>
  <c r="D25" i="12"/>
  <c r="D26" i="12"/>
  <c r="D27" i="12"/>
  <c r="D28" i="12"/>
  <c r="G34" i="12"/>
  <c r="G35" i="12"/>
  <c r="G36" i="12"/>
  <c r="G37" i="12"/>
  <c r="G22" i="12"/>
  <c r="G23" i="12"/>
  <c r="G24" i="12"/>
  <c r="G25" i="12"/>
  <c r="G26" i="12"/>
  <c r="G27" i="12"/>
  <c r="G28" i="12"/>
  <c r="U36" i="12"/>
  <c r="P48" i="12"/>
  <c r="W13" i="12"/>
  <c r="W14" i="12"/>
  <c r="W15" i="12"/>
  <c r="W16" i="12"/>
  <c r="W12" i="12"/>
  <c r="U47" i="12"/>
  <c r="T47" i="12"/>
  <c r="U46" i="12"/>
  <c r="T46" i="12"/>
  <c r="U45" i="12"/>
  <c r="T45" i="12"/>
  <c r="U44" i="12"/>
  <c r="T44" i="12"/>
  <c r="U37" i="12"/>
  <c r="T37" i="12"/>
  <c r="U35" i="12"/>
  <c r="T35" i="12"/>
  <c r="U34" i="12"/>
  <c r="T34" i="12"/>
  <c r="T27" i="12"/>
  <c r="U27" i="12"/>
  <c r="U26" i="12"/>
  <c r="T26" i="12"/>
  <c r="U25" i="12"/>
  <c r="T25" i="12"/>
  <c r="U24" i="12"/>
  <c r="T24" i="12"/>
  <c r="U23" i="12"/>
  <c r="T23" i="12"/>
  <c r="U22" i="12"/>
  <c r="T22" i="12"/>
  <c r="U13" i="12"/>
  <c r="U14" i="12"/>
  <c r="U15" i="12"/>
  <c r="U16" i="12"/>
  <c r="U12" i="12"/>
  <c r="T13" i="12"/>
  <c r="T14" i="12"/>
  <c r="T15" i="12"/>
  <c r="T16" i="12"/>
  <c r="T12" i="12"/>
  <c r="T36" i="12" l="1"/>
  <c r="T38" i="12" s="1"/>
  <c r="W17" i="12"/>
  <c r="U48" i="12"/>
  <c r="T48" i="12"/>
  <c r="U38" i="12"/>
  <c r="U28" i="12"/>
  <c r="T28" i="12"/>
  <c r="T17" i="12"/>
  <c r="U17" i="12"/>
  <c r="V38" i="12" l="1"/>
  <c r="V48" i="12"/>
  <c r="V28" i="12"/>
  <c r="V17" i="12"/>
  <c r="G38" i="12" l="1"/>
  <c r="P45" i="12"/>
  <c r="P46" i="12"/>
  <c r="P47" i="12"/>
  <c r="H46" i="12"/>
  <c r="H47" i="12"/>
  <c r="H45" i="12"/>
  <c r="I48" i="12"/>
  <c r="G48" i="12"/>
  <c r="D48" i="12"/>
  <c r="I47" i="12"/>
  <c r="G47" i="12"/>
  <c r="D47" i="12"/>
  <c r="I46" i="12"/>
  <c r="G46" i="12"/>
  <c r="D46" i="12"/>
  <c r="I45" i="12"/>
  <c r="G45" i="12"/>
  <c r="D45" i="12"/>
  <c r="P44" i="12"/>
  <c r="I44" i="12"/>
  <c r="G44" i="12"/>
  <c r="D44" i="12"/>
  <c r="P35" i="12"/>
  <c r="P36" i="12"/>
  <c r="P37" i="12"/>
  <c r="P38" i="12"/>
  <c r="I38" i="12"/>
  <c r="D38" i="12"/>
  <c r="I37" i="12"/>
  <c r="I36" i="12"/>
  <c r="I35" i="12"/>
  <c r="P34" i="12"/>
  <c r="I34" i="12"/>
  <c r="P23" i="12"/>
  <c r="P24" i="12"/>
  <c r="P25" i="12"/>
  <c r="P26" i="12"/>
  <c r="P27" i="12"/>
  <c r="P28" i="12"/>
  <c r="I23" i="12"/>
  <c r="I24" i="12"/>
  <c r="I25" i="12"/>
  <c r="I26" i="12"/>
  <c r="I27" i="12"/>
  <c r="I28" i="12"/>
  <c r="P22" i="12"/>
  <c r="I22" i="12"/>
  <c r="I13" i="12"/>
  <c r="I14" i="12"/>
  <c r="I15" i="12"/>
  <c r="I12" i="12"/>
  <c r="D2" i="13"/>
  <c r="E6" i="13" s="1"/>
  <c r="F6" i="13" s="1"/>
  <c r="P16" i="12"/>
  <c r="P15" i="12"/>
  <c r="P14" i="12"/>
  <c r="P13" i="12"/>
  <c r="P49" i="12" l="1"/>
  <c r="P39" i="12"/>
  <c r="P29" i="12"/>
  <c r="E2" i="13"/>
  <c r="E3" i="13"/>
  <c r="F3" i="13" s="1"/>
  <c r="E7" i="13"/>
  <c r="F7" i="13" s="1"/>
  <c r="E4" i="13"/>
  <c r="F4" i="13" s="1"/>
  <c r="E8" i="13"/>
  <c r="F8" i="13" s="1"/>
  <c r="E5" i="13"/>
  <c r="F5" i="13" s="1"/>
  <c r="P17" i="12"/>
  <c r="F11" i="13" l="1"/>
  <c r="F2" i="13"/>
  <c r="R7" i="12"/>
</calcChain>
</file>

<file path=xl/sharedStrings.xml><?xml version="1.0" encoding="utf-8"?>
<sst xmlns="http://schemas.openxmlformats.org/spreadsheetml/2006/main" count="189" uniqueCount="133">
  <si>
    <t>Género</t>
  </si>
  <si>
    <t>Escola</t>
  </si>
  <si>
    <t>Árbitro</t>
  </si>
  <si>
    <t>Nome</t>
  </si>
  <si>
    <t>Notas:</t>
  </si>
  <si>
    <t>F</t>
  </si>
  <si>
    <t>M</t>
  </si>
  <si>
    <t>Suplente</t>
  </si>
  <si>
    <t>Alunos</t>
  </si>
  <si>
    <t>Turma</t>
  </si>
  <si>
    <t>CLDE</t>
  </si>
  <si>
    <t>Data de Nascimento</t>
  </si>
  <si>
    <t>Porto</t>
  </si>
  <si>
    <t>Mas</t>
  </si>
  <si>
    <t>DSR</t>
  </si>
  <si>
    <t>Norte</t>
  </si>
  <si>
    <t>Lisboa e Vale do Tejo</t>
  </si>
  <si>
    <t>Centro</t>
  </si>
  <si>
    <t>Algarve</t>
  </si>
  <si>
    <t>Alentejo</t>
  </si>
  <si>
    <t>Braga</t>
  </si>
  <si>
    <t>Bragança e Côa</t>
  </si>
  <si>
    <t>Entre Douro e Vouga</t>
  </si>
  <si>
    <t>Tâmega</t>
  </si>
  <si>
    <t>Viana do Castelo</t>
  </si>
  <si>
    <t>Vila Real e Douro</t>
  </si>
  <si>
    <t>Amadora, Cascais e Oeiras</t>
  </si>
  <si>
    <t>Leziria e Médio tejo</t>
  </si>
  <si>
    <t>Lisboa</t>
  </si>
  <si>
    <t>Loures, Odivelas e Vila Franca de Xira</t>
  </si>
  <si>
    <t>Oeste</t>
  </si>
  <si>
    <t>Setúbal</t>
  </si>
  <si>
    <t>Sintra</t>
  </si>
  <si>
    <t>Aveiro</t>
  </si>
  <si>
    <t>Castelo Branco</t>
  </si>
  <si>
    <t>Coimbra</t>
  </si>
  <si>
    <t>Guarda</t>
  </si>
  <si>
    <t>Leiria</t>
  </si>
  <si>
    <t>Viseu</t>
  </si>
  <si>
    <t>Alentejo Central</t>
  </si>
  <si>
    <t>Baixo Alentejo e Alentejo Litoral</t>
  </si>
  <si>
    <t>Alto Alentejo</t>
  </si>
  <si>
    <t>Norte1</t>
  </si>
  <si>
    <t>Norte2</t>
  </si>
  <si>
    <t>Norte3</t>
  </si>
  <si>
    <t>Norte4</t>
  </si>
  <si>
    <t>Norte5</t>
  </si>
  <si>
    <t>Norte6</t>
  </si>
  <si>
    <t>Norte7</t>
  </si>
  <si>
    <t>Lisboa e Vale do Tejo1</t>
  </si>
  <si>
    <t>Lisboa e Vale do Tejo2</t>
  </si>
  <si>
    <t>Lisboa e Vale do Tejo3</t>
  </si>
  <si>
    <t>Lisboa e Vale do Tejo4</t>
  </si>
  <si>
    <t>Lisboa e Vale do Tejo5</t>
  </si>
  <si>
    <t>Lisboa e Vale do Tejo6</t>
  </si>
  <si>
    <t>Lisboa e Vale do Tejo7</t>
  </si>
  <si>
    <t>Centro1</t>
  </si>
  <si>
    <t>Centro2</t>
  </si>
  <si>
    <t>Centro3</t>
  </si>
  <si>
    <t>Centro4</t>
  </si>
  <si>
    <t>Centro5</t>
  </si>
  <si>
    <t>Centro6</t>
  </si>
  <si>
    <t>Alentejo1</t>
  </si>
  <si>
    <t>Alentejo2</t>
  </si>
  <si>
    <t>Alentejo3</t>
  </si>
  <si>
    <t>Centro7</t>
  </si>
  <si>
    <t>Alentejo4</t>
  </si>
  <si>
    <t>Alentejo5</t>
  </si>
  <si>
    <t>Alentejo6</t>
  </si>
  <si>
    <t>Alentejo7</t>
  </si>
  <si>
    <t>Algarve1</t>
  </si>
  <si>
    <t>Algarve2</t>
  </si>
  <si>
    <t>Algarve3</t>
  </si>
  <si>
    <t>Algarve4</t>
  </si>
  <si>
    <t>Algarve5</t>
  </si>
  <si>
    <t>Algarve6</t>
  </si>
  <si>
    <t>Algarve7</t>
  </si>
  <si>
    <t>-</t>
  </si>
  <si>
    <t>FASE</t>
  </si>
  <si>
    <t>Local</t>
  </si>
  <si>
    <t>Nacional</t>
  </si>
  <si>
    <t>SUPLENTES</t>
  </si>
  <si>
    <t>SC1</t>
  </si>
  <si>
    <t>SC2</t>
  </si>
  <si>
    <t>SC1 e 2</t>
  </si>
  <si>
    <t>TURMA</t>
  </si>
  <si>
    <t>A</t>
  </si>
  <si>
    <t>B</t>
  </si>
  <si>
    <t>C</t>
  </si>
  <si>
    <t>D</t>
  </si>
  <si>
    <t>E</t>
  </si>
  <si>
    <t>G</t>
  </si>
  <si>
    <t>H</t>
  </si>
  <si>
    <t>I</t>
  </si>
  <si>
    <t>J</t>
  </si>
  <si>
    <t>K</t>
  </si>
  <si>
    <t>L</t>
  </si>
  <si>
    <t>N</t>
  </si>
  <si>
    <t>O</t>
  </si>
  <si>
    <t>P</t>
  </si>
  <si>
    <t>GÉNERO</t>
  </si>
  <si>
    <t>Fem</t>
  </si>
  <si>
    <t>GINÁSTICA</t>
  </si>
  <si>
    <t>Nº</t>
  </si>
  <si>
    <t>Observações</t>
  </si>
  <si>
    <t>Nº Doc. Identificação</t>
  </si>
  <si>
    <t>FUTEBOL</t>
  </si>
  <si>
    <t>(3 Fem. + 3 Mas.)</t>
  </si>
  <si>
    <t>VOLEIBOL</t>
  </si>
  <si>
    <t>(2 Fem. + 2 Mas. + 1 suplente Fem. ou Mas.)</t>
  </si>
  <si>
    <t>BADMINTON</t>
  </si>
  <si>
    <t>(2 Fem. + 2 Mas.)</t>
  </si>
  <si>
    <t>PROFESSORES</t>
  </si>
  <si>
    <t>Contacto Telefónico</t>
  </si>
  <si>
    <t>Contacto E-mail</t>
  </si>
  <si>
    <t>1) As escolas devem ser portadoras das listagens das turmas participantes (autenticadas pela Direcção) e dos documentos de identificação de todos os alunos.</t>
  </si>
  <si>
    <r>
      <t xml:space="preserve">Observações: </t>
    </r>
    <r>
      <rPr>
        <sz val="11"/>
        <color theme="1"/>
        <rFont val="Calibri"/>
        <family val="2"/>
        <scheme val="minor"/>
      </rPr>
      <t>Identificar alunos com alergias alimentares (e de que tipo) ou outros.</t>
    </r>
  </si>
  <si>
    <t>Média
Idade (dias)</t>
  </si>
  <si>
    <t>FEM</t>
  </si>
  <si>
    <t>MAS</t>
  </si>
  <si>
    <t>VIII TAÇA DO DESPORTO ESCOLAR</t>
  </si>
  <si>
    <t>Ficha de Inscrição 2023/2024</t>
  </si>
  <si>
    <t>Modalidade</t>
  </si>
  <si>
    <t>MODALIDADE</t>
  </si>
  <si>
    <t>Ginástica</t>
  </si>
  <si>
    <t>Badminton</t>
  </si>
  <si>
    <t>Futebol</t>
  </si>
  <si>
    <t>Voleibol</t>
  </si>
  <si>
    <t>Agrupamento de Escola/
Escola não Agrupada (AE/ENA):</t>
  </si>
  <si>
    <t>2) Por necessidade decorrente do recente enquadramento legal referente à  proteção de dados, é fundamental que os AE/ENA, caso não o tenham feito em documentos próprios internos (no ato de matrícula, na inscrição no Desporto Escolar ou na inscrição para este evento), entreguem aos seus alunos que participem na VIII TAÇA DESPORTO ESCOLAR UNICEF, uma declaração de consentimento expresso para que os Encarregados de Educação autorizem expressamente a utilização dos direitos de imagem (publicação de imagens e vídeos) e a publicação dos dados dos seus educandos (que aparecem nas classificações da prova), no local de competição e no site oficial do Desporto Escolar.</t>
  </si>
  <si>
    <t>Média de Idade dos Alunos (dias):</t>
  </si>
  <si>
    <t>CRDE</t>
  </si>
  <si>
    <t>Fase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</si>
</sst>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
  </numFmts>
  <fonts count="26" x14ac:knownFonts="1">
    <font>
      <sz val="11"/>
      <color theme="1"/>
      <name val="Calibri"/>
      <family val="2"/>
      <scheme val="minor"/>
    </font>
    <font>
      <b/>
      <sz val="12"/>
      <name val="Calibri"/>
      <family val="2"/>
      <scheme val="minor"/>
    </font>
    <font>
      <b/>
      <sz val="10"/>
      <name val="Calibri"/>
      <family val="2"/>
      <scheme val="minor"/>
    </font>
    <font>
      <b/>
      <sz val="14"/>
      <name val="Calibri"/>
      <family val="2"/>
      <scheme val="minor"/>
    </font>
    <font>
      <sz val="14"/>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color theme="1"/>
      <name val="Calibri"/>
      <family val="2"/>
    </font>
    <font>
      <sz val="12"/>
      <color theme="1"/>
      <name val="Calibri"/>
      <family val="2"/>
    </font>
    <font>
      <b/>
      <sz val="12"/>
      <color theme="1"/>
      <name val="Calibri"/>
      <family val="2"/>
      <scheme val="minor"/>
    </font>
    <font>
      <sz val="12"/>
      <name val="Calibri"/>
      <family val="2"/>
      <scheme val="minor"/>
    </font>
    <font>
      <sz val="12"/>
      <name val="Calibri"/>
      <family val="2"/>
    </font>
    <font>
      <b/>
      <sz val="12"/>
      <color theme="0"/>
      <name val="Calibri"/>
      <family val="2"/>
    </font>
    <font>
      <b/>
      <sz val="12"/>
      <name val="Calibri"/>
      <family val="2"/>
    </font>
    <font>
      <b/>
      <sz val="14"/>
      <color theme="1"/>
      <name val="Calibri"/>
      <family val="2"/>
      <scheme val="minor"/>
    </font>
    <font>
      <b/>
      <sz val="20"/>
      <color theme="1"/>
      <name val="Aharoni"/>
      <charset val="177"/>
    </font>
    <font>
      <b/>
      <sz val="14"/>
      <color theme="1"/>
      <name val="Calibri"/>
      <family val="2"/>
    </font>
    <font>
      <sz val="14"/>
      <name val="Calibri"/>
      <family val="2"/>
      <scheme val="minor"/>
    </font>
    <font>
      <b/>
      <sz val="16"/>
      <color theme="0"/>
      <name val="Calibri"/>
      <family val="2"/>
      <scheme val="minor"/>
    </font>
    <font>
      <b/>
      <sz val="11"/>
      <color rgb="FFFF0000"/>
      <name val="Calibri"/>
      <family val="2"/>
      <scheme val="minor"/>
    </font>
    <font>
      <u/>
      <sz val="11"/>
      <color theme="10"/>
      <name val="Calibri"/>
      <family val="2"/>
      <scheme val="minor"/>
    </font>
    <font>
      <u/>
      <sz val="12"/>
      <color theme="10"/>
      <name val="Calibri"/>
      <family val="2"/>
      <scheme val="minor"/>
    </font>
    <font>
      <b/>
      <sz val="11"/>
      <name val="Calibri"/>
      <family val="2"/>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rgb="FFADB9CA"/>
      </patternFill>
    </fill>
    <fill>
      <patternFill patternType="solid">
        <fgColor theme="0" tint="-0.499984740745262"/>
        <bgColor rgb="FFA8D08D"/>
      </patternFill>
    </fill>
    <fill>
      <patternFill patternType="solid">
        <fgColor theme="4" tint="-0.249977111117893"/>
        <bgColor indexed="64"/>
      </patternFill>
    </fill>
    <fill>
      <patternFill patternType="solid">
        <fgColor theme="4" tint="0.59996337778862885"/>
        <bgColor theme="0"/>
      </patternFill>
    </fill>
  </fills>
  <borders count="4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auto="1"/>
      </top>
      <bottom style="hair">
        <color auto="1"/>
      </bottom>
      <diagonal/>
    </border>
    <border>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top style="medium">
        <color rgb="FF000000"/>
      </top>
      <bottom style="medium">
        <color auto="1"/>
      </bottom>
      <diagonal/>
    </border>
    <border>
      <left/>
      <right style="thin">
        <color auto="1"/>
      </right>
      <top style="hair">
        <color auto="1"/>
      </top>
      <bottom/>
      <diagonal/>
    </border>
    <border>
      <left style="thin">
        <color auto="1"/>
      </left>
      <right/>
      <top style="hair">
        <color auto="1"/>
      </top>
      <bottom/>
      <diagonal/>
    </border>
    <border>
      <left style="thick">
        <color rgb="FFFF8585"/>
      </left>
      <right style="thick">
        <color rgb="FFFF8585"/>
      </right>
      <top/>
      <bottom style="thick">
        <color rgb="FFFF8585"/>
      </bottom>
      <diagonal/>
    </border>
    <border>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thin">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indexed="64"/>
      </right>
      <top style="slantDashDot">
        <color indexed="64"/>
      </top>
      <bottom style="medium">
        <color indexed="64"/>
      </bottom>
      <diagonal/>
    </border>
    <border>
      <left style="thin">
        <color indexed="64"/>
      </left>
      <right style="thin">
        <color indexed="64"/>
      </right>
      <top style="slantDashDot">
        <color indexed="64"/>
      </top>
      <bottom style="medium">
        <color indexed="64"/>
      </bottom>
      <diagonal/>
    </border>
    <border>
      <left style="thin">
        <color indexed="64"/>
      </left>
      <right style="thin">
        <color indexed="64"/>
      </right>
      <top style="slantDashDot">
        <color indexed="64"/>
      </top>
      <bottom style="thin">
        <color indexed="64"/>
      </bottom>
      <diagonal/>
    </border>
    <border>
      <left style="thin">
        <color indexed="64"/>
      </left>
      <right/>
      <top style="slantDashDot">
        <color indexed="64"/>
      </top>
      <bottom style="thin">
        <color indexed="64"/>
      </bottom>
      <diagonal/>
    </border>
    <border>
      <left style="thin">
        <color auto="1"/>
      </left>
      <right style="thin">
        <color auto="1"/>
      </right>
      <top style="slantDashDot">
        <color auto="1"/>
      </top>
      <bottom style="hair">
        <color auto="1"/>
      </bottom>
      <diagonal/>
    </border>
    <border>
      <left/>
      <right/>
      <top style="hair">
        <color auto="1"/>
      </top>
      <bottom style="hair">
        <color auto="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right style="medium">
        <color theme="1" tint="0.34998626667073579"/>
      </right>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auto="1"/>
      </left>
      <right/>
      <top style="slantDashDot">
        <color indexed="64"/>
      </top>
      <bottom style="medium">
        <color indexed="64"/>
      </bottom>
      <diagonal/>
    </border>
    <border>
      <left style="thin">
        <color auto="1"/>
      </left>
      <right style="thin">
        <color auto="1"/>
      </right>
      <top style="hair">
        <color auto="1"/>
      </top>
      <bottom style="slantDashDot">
        <color indexed="64"/>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s>
  <cellStyleXfs count="3">
    <xf numFmtId="0" fontId="0" fillId="0" borderId="0"/>
    <xf numFmtId="0" fontId="22" fillId="0" borderId="0" applyNumberFormat="0" applyFill="0" applyBorder="0" applyAlignment="0" applyProtection="0"/>
    <xf numFmtId="0" fontId="22" fillId="0" borderId="0" applyNumberFormat="0" applyFill="0" applyBorder="0" applyAlignment="0" applyProtection="0"/>
  </cellStyleXfs>
  <cellXfs count="169">
    <xf numFmtId="0" fontId="0" fillId="0" borderId="0" xfId="0"/>
    <xf numFmtId="0" fontId="8" fillId="0" borderId="0" xfId="0" applyFont="1"/>
    <xf numFmtId="0" fontId="0" fillId="0" borderId="0" xfId="0" applyAlignment="1">
      <alignment horizontal="center"/>
    </xf>
    <xf numFmtId="0" fontId="11"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left"/>
    </xf>
    <xf numFmtId="0" fontId="0" fillId="0" borderId="2" xfId="0" applyBorder="1" applyAlignment="1">
      <alignment horizontal="left" vertical="center"/>
    </xf>
    <xf numFmtId="0" fontId="6" fillId="0" borderId="2" xfId="0" applyFont="1" applyBorder="1" applyAlignment="1">
      <alignment horizontal="left" vertical="center"/>
    </xf>
    <xf numFmtId="0" fontId="0" fillId="0" borderId="2" xfId="0" quotePrefix="1" applyBorder="1" applyAlignment="1">
      <alignment horizontal="left" vertical="center"/>
    </xf>
    <xf numFmtId="0" fontId="0" fillId="4" borderId="2" xfId="0" applyFill="1" applyBorder="1" applyAlignment="1">
      <alignment vertical="center"/>
    </xf>
    <xf numFmtId="0" fontId="0" fillId="4" borderId="2" xfId="0" applyFill="1" applyBorder="1"/>
    <xf numFmtId="0" fontId="0" fillId="4" borderId="3" xfId="0" applyFill="1" applyBorder="1" applyAlignment="1">
      <alignment vertical="center"/>
    </xf>
    <xf numFmtId="0" fontId="0" fillId="5" borderId="0" xfId="0" applyFill="1"/>
    <xf numFmtId="0" fontId="7" fillId="2" borderId="0" xfId="0" applyFont="1" applyFill="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textRotation="90"/>
    </xf>
    <xf numFmtId="0" fontId="15" fillId="7" borderId="6" xfId="0" applyFont="1" applyFill="1" applyBorder="1" applyAlignment="1">
      <alignment horizontal="center" vertical="center" wrapText="1"/>
    </xf>
    <xf numFmtId="0" fontId="15" fillId="7" borderId="6" xfId="0" applyFont="1" applyFill="1" applyBorder="1" applyAlignment="1">
      <alignment horizontal="center" vertical="center"/>
    </xf>
    <xf numFmtId="0" fontId="9" fillId="0" borderId="3" xfId="0" applyFont="1" applyBorder="1" applyAlignment="1">
      <alignment vertical="center"/>
    </xf>
    <xf numFmtId="0" fontId="15" fillId="7" borderId="7" xfId="0" applyFont="1" applyFill="1" applyBorder="1" applyAlignment="1">
      <alignment horizontal="center" vertical="center" wrapText="1"/>
    </xf>
    <xf numFmtId="0" fontId="9" fillId="0" borderId="9" xfId="0" applyFont="1" applyBorder="1" applyAlignment="1">
      <alignment vertical="center"/>
    </xf>
    <xf numFmtId="0" fontId="9" fillId="4" borderId="12" xfId="0" applyFont="1" applyFill="1" applyBorder="1" applyAlignment="1">
      <alignment vertical="center"/>
    </xf>
    <xf numFmtId="0" fontId="9" fillId="0" borderId="12" xfId="0" applyFont="1" applyBorder="1" applyAlignment="1">
      <alignment vertical="center"/>
    </xf>
    <xf numFmtId="1" fontId="10" fillId="0" borderId="9" xfId="0" applyNumberFormat="1" applyFont="1" applyBorder="1" applyAlignment="1" applyProtection="1">
      <alignment horizontal="center" vertical="center" shrinkToFit="1"/>
      <protection hidden="1"/>
    </xf>
    <xf numFmtId="1" fontId="10" fillId="4" borderId="12" xfId="0" applyNumberFormat="1" applyFont="1" applyFill="1" applyBorder="1" applyAlignment="1" applyProtection="1">
      <alignment horizontal="center" vertical="center" shrinkToFit="1"/>
      <protection hidden="1"/>
    </xf>
    <xf numFmtId="1" fontId="10" fillId="0" borderId="12" xfId="0" applyNumberFormat="1" applyFont="1" applyBorder="1" applyAlignment="1" applyProtection="1">
      <alignment horizontal="center" vertical="center" shrinkToFit="1"/>
      <protection hidden="1"/>
    </xf>
    <xf numFmtId="0" fontId="10" fillId="0" borderId="10" xfId="0" applyFont="1" applyBorder="1" applyAlignment="1" applyProtection="1">
      <alignment horizontal="right" vertical="center" shrinkToFit="1"/>
      <protection hidden="1"/>
    </xf>
    <xf numFmtId="0" fontId="10" fillId="4" borderId="13" xfId="0" applyFont="1" applyFill="1" applyBorder="1" applyAlignment="1" applyProtection="1">
      <alignment horizontal="right" vertical="center" shrinkToFit="1"/>
      <protection hidden="1"/>
    </xf>
    <xf numFmtId="0" fontId="10" fillId="0" borderId="13" xfId="0" applyFont="1" applyBorder="1" applyAlignment="1" applyProtection="1">
      <alignment horizontal="right" vertical="center" shrinkToFit="1"/>
      <protection hidden="1"/>
    </xf>
    <xf numFmtId="0" fontId="10" fillId="0" borderId="9" xfId="0" applyFont="1" applyBorder="1" applyAlignment="1" applyProtection="1">
      <alignment horizontal="left" vertical="center" shrinkToFit="1"/>
      <protection locked="0"/>
    </xf>
    <xf numFmtId="0" fontId="10" fillId="4" borderId="12" xfId="0" applyFont="1" applyFill="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9" fillId="0" borderId="9" xfId="0" applyFont="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10" fillId="0" borderId="8" xfId="0" applyFont="1" applyBorder="1" applyAlignment="1" applyProtection="1">
      <alignment horizontal="left" vertical="center" shrinkToFit="1"/>
      <protection locked="0"/>
    </xf>
    <xf numFmtId="0" fontId="10" fillId="0" borderId="9" xfId="0" applyFont="1" applyBorder="1" applyAlignment="1" applyProtection="1">
      <alignment horizontal="center" vertical="center" shrinkToFit="1"/>
      <protection locked="0"/>
    </xf>
    <xf numFmtId="0" fontId="10" fillId="4" borderId="12" xfId="0" applyFont="1" applyFill="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14" fontId="10" fillId="0" borderId="9" xfId="0" applyNumberFormat="1" applyFont="1" applyBorder="1" applyAlignment="1" applyProtection="1">
      <alignment horizontal="center" vertical="center" shrinkToFit="1"/>
      <protection locked="0"/>
    </xf>
    <xf numFmtId="14" fontId="10" fillId="4" borderId="12" xfId="0" applyNumberFormat="1" applyFont="1" applyFill="1" applyBorder="1" applyAlignment="1" applyProtection="1">
      <alignment horizontal="center" vertical="center" shrinkToFit="1"/>
      <protection locked="0"/>
    </xf>
    <xf numFmtId="14" fontId="10" fillId="0" borderId="12" xfId="0" applyNumberFormat="1" applyFont="1" applyBorder="1" applyAlignment="1" applyProtection="1">
      <alignment horizontal="center" vertical="center" shrinkToFit="1"/>
      <protection locked="0"/>
    </xf>
    <xf numFmtId="0" fontId="9" fillId="0" borderId="10" xfId="0" applyFont="1" applyBorder="1" applyAlignment="1" applyProtection="1">
      <alignment vertical="center" shrinkToFit="1"/>
      <protection locked="0"/>
    </xf>
    <xf numFmtId="0" fontId="9" fillId="4" borderId="13" xfId="0" applyFont="1" applyFill="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165" fontId="0" fillId="0" borderId="0" xfId="0" applyNumberFormat="1" applyAlignment="1">
      <alignment horizontal="center" vertical="center"/>
    </xf>
    <xf numFmtId="0" fontId="12" fillId="3" borderId="0" xfId="0" applyFont="1" applyFill="1" applyAlignment="1">
      <alignment vertical="center" wrapText="1"/>
    </xf>
    <xf numFmtId="0" fontId="1" fillId="0" borderId="0" xfId="0" applyFont="1" applyAlignment="1">
      <alignment vertical="center" wrapText="1"/>
    </xf>
    <xf numFmtId="0" fontId="10" fillId="4" borderId="12" xfId="0" applyFont="1" applyFill="1" applyBorder="1" applyAlignment="1" applyProtection="1">
      <alignment horizontal="left" vertical="center" shrinkToFit="1"/>
      <protection hidden="1"/>
    </xf>
    <xf numFmtId="1" fontId="0" fillId="0" borderId="0" xfId="0" applyNumberFormat="1" applyAlignment="1">
      <alignment horizontal="center" vertical="center"/>
    </xf>
    <xf numFmtId="0" fontId="10" fillId="4" borderId="14" xfId="0" applyFont="1" applyFill="1" applyBorder="1" applyAlignment="1" applyProtection="1">
      <alignment horizontal="center" vertical="center" shrinkToFit="1"/>
      <protection locked="0"/>
    </xf>
    <xf numFmtId="14" fontId="10" fillId="4" borderId="14" xfId="0" applyNumberFormat="1" applyFont="1" applyFill="1" applyBorder="1" applyAlignment="1" applyProtection="1">
      <alignment horizontal="center" vertical="center" shrinkToFit="1"/>
      <protection locked="0"/>
    </xf>
    <xf numFmtId="0" fontId="9" fillId="4" borderId="14" xfId="0" applyFont="1" applyFill="1" applyBorder="1" applyAlignment="1">
      <alignment vertical="center"/>
    </xf>
    <xf numFmtId="1" fontId="10" fillId="4" borderId="14" xfId="0" applyNumberFormat="1" applyFont="1" applyFill="1" applyBorder="1" applyAlignment="1" applyProtection="1">
      <alignment horizontal="center" vertical="center" shrinkToFit="1"/>
      <protection hidden="1"/>
    </xf>
    <xf numFmtId="0" fontId="9" fillId="4" borderId="17" xfId="0" applyFont="1" applyFill="1" applyBorder="1" applyAlignment="1" applyProtection="1">
      <alignment vertical="center" shrinkToFit="1"/>
      <protection locked="0"/>
    </xf>
    <xf numFmtId="0" fontId="15" fillId="7" borderId="15" xfId="0" applyFont="1" applyFill="1" applyBorder="1" applyAlignment="1">
      <alignment horizontal="center" vertical="center"/>
    </xf>
    <xf numFmtId="0" fontId="9" fillId="2" borderId="3" xfId="0" applyFont="1" applyFill="1" applyBorder="1" applyAlignment="1">
      <alignment vertical="center"/>
    </xf>
    <xf numFmtId="164" fontId="14" fillId="8" borderId="18" xfId="0" applyNumberFormat="1" applyFont="1" applyFill="1" applyBorder="1" applyAlignment="1" applyProtection="1">
      <alignment horizontal="center" vertical="center" shrinkToFit="1"/>
      <protection hidden="1"/>
    </xf>
    <xf numFmtId="0" fontId="10" fillId="0" borderId="9" xfId="0" applyFont="1" applyBorder="1" applyAlignment="1" applyProtection="1">
      <alignment horizontal="right" vertical="center" shrinkToFit="1"/>
      <protection hidden="1"/>
    </xf>
    <xf numFmtId="0" fontId="10" fillId="4" borderId="12" xfId="0" applyFont="1" applyFill="1" applyBorder="1" applyAlignment="1" applyProtection="1">
      <alignment horizontal="right" vertical="center" shrinkToFit="1"/>
      <protection hidden="1"/>
    </xf>
    <xf numFmtId="0" fontId="9" fillId="0" borderId="21" xfId="0" applyFont="1" applyBorder="1" applyAlignment="1" applyProtection="1">
      <alignment horizontal="center" vertical="center" shrinkToFit="1"/>
      <protection locked="0"/>
    </xf>
    <xf numFmtId="0" fontId="10" fillId="0" borderId="24" xfId="0" applyFont="1" applyBorder="1" applyAlignment="1" applyProtection="1">
      <alignment horizontal="right" vertical="center" shrinkToFit="1"/>
      <protection hidden="1"/>
    </xf>
    <xf numFmtId="14" fontId="10" fillId="0" borderId="21" xfId="0" applyNumberFormat="1" applyFont="1" applyBorder="1" applyAlignment="1" applyProtection="1">
      <alignment horizontal="center" vertical="center" shrinkToFit="1"/>
      <protection locked="0"/>
    </xf>
    <xf numFmtId="0" fontId="9" fillId="0" borderId="21" xfId="0" applyFont="1" applyBorder="1" applyAlignment="1">
      <alignment vertical="center"/>
    </xf>
    <xf numFmtId="1" fontId="10" fillId="0" borderId="21" xfId="0" applyNumberFormat="1" applyFont="1" applyBorder="1" applyAlignment="1" applyProtection="1">
      <alignment horizontal="center" vertical="center" shrinkToFit="1"/>
      <protection hidden="1"/>
    </xf>
    <xf numFmtId="0" fontId="9" fillId="0" borderId="24" xfId="0" applyFont="1" applyBorder="1" applyAlignment="1" applyProtection="1">
      <alignment vertical="center" shrinkToFit="1"/>
      <protection locked="0"/>
    </xf>
    <xf numFmtId="0" fontId="10" fillId="0" borderId="12" xfId="0" applyFont="1" applyBorder="1" applyAlignment="1" applyProtection="1">
      <alignment horizontal="right" vertical="center" shrinkToFit="1"/>
      <protection hidden="1"/>
    </xf>
    <xf numFmtId="0" fontId="10" fillId="0" borderId="26" xfId="0" applyFont="1" applyBorder="1" applyAlignment="1" applyProtection="1">
      <alignment horizontal="right" vertical="center" shrinkToFit="1"/>
      <protection hidden="1"/>
    </xf>
    <xf numFmtId="0" fontId="10" fillId="0" borderId="26" xfId="0" applyFont="1" applyBorder="1" applyAlignment="1" applyProtection="1">
      <alignment horizontal="left" vertical="center" shrinkToFit="1"/>
      <protection locked="0"/>
    </xf>
    <xf numFmtId="0" fontId="10" fillId="0" borderId="26" xfId="0" applyFont="1" applyBorder="1" applyAlignment="1" applyProtection="1">
      <alignment horizontal="center" vertical="center" shrinkToFit="1"/>
      <protection locked="0"/>
    </xf>
    <xf numFmtId="14" fontId="10" fillId="0" borderId="26" xfId="0" applyNumberFormat="1" applyFont="1" applyBorder="1" applyAlignment="1" applyProtection="1">
      <alignment horizontal="center" vertical="center" shrinkToFit="1"/>
      <protection locked="0"/>
    </xf>
    <xf numFmtId="0" fontId="9" fillId="0" borderId="26" xfId="0" applyFont="1" applyBorder="1" applyAlignment="1">
      <alignment vertical="center"/>
    </xf>
    <xf numFmtId="1" fontId="10" fillId="0" borderId="26" xfId="0" applyNumberFormat="1" applyFont="1" applyBorder="1" applyAlignment="1" applyProtection="1">
      <alignment horizontal="center" vertical="center" shrinkToFit="1"/>
      <protection hidden="1"/>
    </xf>
    <xf numFmtId="0" fontId="9" fillId="0" borderId="28" xfId="0" applyFont="1" applyBorder="1" applyAlignment="1" applyProtection="1">
      <alignment vertical="center" shrinkToFit="1"/>
      <protection locked="0"/>
    </xf>
    <xf numFmtId="1" fontId="10" fillId="0" borderId="29" xfId="0" applyNumberFormat="1" applyFont="1" applyBorder="1" applyAlignment="1" applyProtection="1">
      <alignment horizontal="center" vertical="center" shrinkToFit="1"/>
      <protection hidden="1"/>
    </xf>
    <xf numFmtId="0" fontId="0" fillId="0" borderId="0" xfId="0" applyProtection="1">
      <protection hidden="1"/>
    </xf>
    <xf numFmtId="0" fontId="15" fillId="7" borderId="20" xfId="0" applyFont="1" applyFill="1" applyBorder="1" applyAlignment="1">
      <alignment horizontal="center" vertical="center"/>
    </xf>
    <xf numFmtId="0" fontId="11" fillId="0" borderId="0" xfId="0" applyFont="1"/>
    <xf numFmtId="0" fontId="12" fillId="3" borderId="31" xfId="0" applyFont="1" applyFill="1" applyBorder="1" applyAlignment="1">
      <alignment vertical="center" wrapText="1"/>
    </xf>
    <xf numFmtId="0" fontId="7" fillId="0" borderId="32" xfId="0" applyFont="1" applyBorder="1" applyAlignment="1">
      <alignment horizontal="right" vertical="center" indent="1"/>
    </xf>
    <xf numFmtId="0" fontId="3" fillId="2" borderId="31" xfId="0" applyFont="1" applyFill="1" applyBorder="1" applyAlignment="1">
      <alignment horizontal="right" vertical="center" wrapText="1" indent="1"/>
    </xf>
    <xf numFmtId="0" fontId="19" fillId="3" borderId="31" xfId="0" applyFont="1" applyFill="1" applyBorder="1" applyAlignment="1" applyProtection="1">
      <alignment horizontal="left" vertical="center" indent="1" shrinkToFit="1"/>
      <protection locked="0"/>
    </xf>
    <xf numFmtId="164" fontId="18" fillId="10" borderId="31" xfId="0" applyNumberFormat="1" applyFont="1" applyFill="1" applyBorder="1" applyAlignment="1" applyProtection="1">
      <alignment horizontal="center" vertical="center" shrinkToFit="1"/>
      <protection hidden="1"/>
    </xf>
    <xf numFmtId="0" fontId="10" fillId="4" borderId="17" xfId="0" applyFont="1" applyFill="1" applyBorder="1" applyAlignment="1" applyProtection="1">
      <alignment horizontal="right" vertical="center" shrinkToFit="1"/>
      <protection hidden="1"/>
    </xf>
    <xf numFmtId="0" fontId="10" fillId="0" borderId="36" xfId="0" applyFont="1" applyBorder="1" applyAlignment="1" applyProtection="1">
      <alignment horizontal="right" vertical="center" shrinkToFit="1"/>
      <protection hidden="1"/>
    </xf>
    <xf numFmtId="0" fontId="10" fillId="0" borderId="25" xfId="0" applyFont="1" applyBorder="1" applyAlignment="1" applyProtection="1">
      <alignment horizontal="left" vertical="center" shrinkToFit="1"/>
      <protection locked="0"/>
    </xf>
    <xf numFmtId="0" fontId="10" fillId="4" borderId="11" xfId="0" applyFont="1" applyFill="1" applyBorder="1" applyAlignment="1" applyProtection="1">
      <alignment horizontal="left" vertical="center" shrinkToFit="1"/>
      <protection hidden="1"/>
    </xf>
    <xf numFmtId="0" fontId="10" fillId="4" borderId="23" xfId="0" applyFont="1" applyFill="1" applyBorder="1" applyAlignment="1" applyProtection="1">
      <alignment horizontal="left" vertical="center" shrinkToFit="1"/>
      <protection hidden="1"/>
    </xf>
    <xf numFmtId="0" fontId="10" fillId="0" borderId="11" xfId="0" applyFont="1" applyBorder="1" applyAlignment="1" applyProtection="1">
      <alignment horizontal="left" vertical="center" shrinkToFit="1"/>
      <protection hidden="1"/>
    </xf>
    <xf numFmtId="0" fontId="10" fillId="0" borderId="21" xfId="0" applyFont="1" applyBorder="1" applyAlignment="1" applyProtection="1">
      <alignment horizontal="left" vertical="center" shrinkToFit="1"/>
      <protection locked="0"/>
    </xf>
    <xf numFmtId="0" fontId="9" fillId="4" borderId="21" xfId="0" applyFont="1" applyFill="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4" borderId="14" xfId="0" applyFont="1" applyFill="1" applyBorder="1" applyAlignment="1" applyProtection="1">
      <alignment horizontal="left" vertical="center" shrinkToFit="1"/>
      <protection locked="0"/>
    </xf>
    <xf numFmtId="0" fontId="10" fillId="0" borderId="10" xfId="0" applyFont="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4" borderId="21" xfId="0" applyFont="1" applyFill="1" applyBorder="1" applyAlignment="1" applyProtection="1">
      <alignment horizontal="left" vertical="center" shrinkToFit="1"/>
      <protection locked="0"/>
    </xf>
    <xf numFmtId="0" fontId="10" fillId="4" borderId="24" xfId="0" applyFont="1" applyFill="1" applyBorder="1" applyAlignment="1" applyProtection="1">
      <alignment horizontal="center" vertical="center" shrinkToFit="1"/>
      <protection locked="0"/>
    </xf>
    <xf numFmtId="0" fontId="24" fillId="7" borderId="6" xfId="0" applyFont="1" applyFill="1" applyBorder="1" applyAlignment="1">
      <alignment horizontal="center" vertical="center"/>
    </xf>
    <xf numFmtId="0" fontId="24" fillId="7" borderId="6" xfId="0" applyFont="1" applyFill="1" applyBorder="1" applyAlignment="1">
      <alignment horizontal="center" vertical="center" wrapText="1"/>
    </xf>
    <xf numFmtId="0" fontId="10" fillId="0" borderId="8" xfId="0" applyFont="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0" fillId="0" borderId="1" xfId="0" applyBorder="1" applyAlignment="1">
      <alignment horizontal="right"/>
    </xf>
    <xf numFmtId="0" fontId="19" fillId="3" borderId="31" xfId="0" applyFont="1" applyFill="1" applyBorder="1" applyAlignment="1" applyProtection="1">
      <alignment horizontal="left" vertical="center" wrapText="1" indent="1"/>
      <protection locked="0"/>
    </xf>
    <xf numFmtId="0" fontId="3" fillId="2" borderId="31" xfId="0" applyFont="1" applyFill="1" applyBorder="1" applyAlignment="1">
      <alignment horizontal="right" vertical="center" wrapText="1" indent="1"/>
    </xf>
    <xf numFmtId="0" fontId="4" fillId="0" borderId="33" xfId="0" applyFont="1" applyBorder="1" applyAlignment="1" applyProtection="1">
      <alignment horizontal="left" vertical="center" indent="1"/>
      <protection locked="0"/>
    </xf>
    <xf numFmtId="0" fontId="4" fillId="0" borderId="34" xfId="0" applyFont="1" applyBorder="1" applyAlignment="1" applyProtection="1">
      <alignment horizontal="left" vertical="center" indent="1"/>
      <protection locked="0"/>
    </xf>
    <xf numFmtId="0" fontId="4" fillId="0" borderId="35" xfId="0" applyFont="1" applyBorder="1" applyAlignment="1" applyProtection="1">
      <alignment horizontal="left" vertical="center" indent="1"/>
      <protection locked="0"/>
    </xf>
    <xf numFmtId="0" fontId="20" fillId="9" borderId="0" xfId="0" applyFont="1" applyFill="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10" fillId="0" borderId="12" xfId="0" applyFont="1" applyBorder="1" applyAlignment="1" applyProtection="1">
      <alignment horizontal="center" vertical="center" shrinkToFit="1"/>
      <protection locked="0"/>
    </xf>
    <xf numFmtId="0" fontId="10" fillId="4" borderId="12" xfId="0" applyFont="1" applyFill="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5" fillId="7" borderId="6" xfId="0" applyFont="1" applyFill="1" applyBorder="1" applyAlignment="1">
      <alignment horizontal="center" vertical="center"/>
    </xf>
    <xf numFmtId="0" fontId="13" fillId="2" borderId="6" xfId="0" applyFont="1" applyFill="1" applyBorder="1" applyAlignment="1">
      <alignment horizontal="center"/>
    </xf>
    <xf numFmtId="0" fontId="10" fillId="0" borderId="9" xfId="0" applyFont="1" applyBorder="1" applyAlignment="1" applyProtection="1">
      <alignment horizontal="center" vertical="center" shrinkToFit="1"/>
      <protection locked="0"/>
    </xf>
    <xf numFmtId="0" fontId="15" fillId="7" borderId="40" xfId="0" applyFont="1" applyFill="1" applyBorder="1" applyAlignment="1">
      <alignment horizontal="center" vertical="center"/>
    </xf>
    <xf numFmtId="0" fontId="15" fillId="7" borderId="19" xfId="0" applyFont="1" applyFill="1" applyBorder="1" applyAlignment="1">
      <alignment horizontal="center" vertical="center"/>
    </xf>
    <xf numFmtId="0" fontId="10" fillId="0" borderId="8"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hidden="1"/>
    </xf>
    <xf numFmtId="0" fontId="10" fillId="4" borderId="12"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10" fillId="0" borderId="38" xfId="0" applyFont="1" applyBorder="1" applyAlignment="1" applyProtection="1">
      <alignment horizontal="center" vertical="center" shrinkToFit="1"/>
      <protection locked="0"/>
    </xf>
    <xf numFmtId="0" fontId="15" fillId="7" borderId="40" xfId="0" applyFont="1" applyFill="1" applyBorder="1" applyAlignment="1" applyProtection="1">
      <alignment horizontal="center" vertical="center"/>
      <protection hidden="1"/>
    </xf>
    <xf numFmtId="0" fontId="15" fillId="7" borderId="19" xfId="0" applyFont="1" applyFill="1" applyBorder="1" applyAlignment="1" applyProtection="1">
      <alignment horizontal="center" vertical="center"/>
      <protection hidden="1"/>
    </xf>
    <xf numFmtId="0" fontId="10" fillId="4" borderId="14" xfId="0" applyFont="1" applyFill="1" applyBorder="1" applyAlignment="1" applyProtection="1">
      <alignment horizontal="center" vertical="center" shrinkToFit="1"/>
      <protection locked="0"/>
    </xf>
    <xf numFmtId="0" fontId="10" fillId="4" borderId="16" xfId="0"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wrapText="1"/>
      <protection hidden="1"/>
    </xf>
    <xf numFmtId="0" fontId="14" fillId="6" borderId="25" xfId="0" applyFont="1" applyFill="1" applyBorder="1" applyAlignment="1" applyProtection="1">
      <alignment horizontal="center" vertical="center" wrapText="1"/>
      <protection hidden="1"/>
    </xf>
    <xf numFmtId="0" fontId="14" fillId="6" borderId="26" xfId="0" applyFont="1" applyFill="1" applyBorder="1" applyAlignment="1" applyProtection="1">
      <alignment horizontal="center" vertical="center" wrapText="1"/>
      <protection hidden="1"/>
    </xf>
    <xf numFmtId="0" fontId="10" fillId="0" borderId="26"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4" borderId="37" xfId="0" applyFont="1" applyFill="1" applyBorder="1" applyAlignment="1" applyProtection="1">
      <alignment horizontal="center" vertical="center" shrinkToFit="1"/>
      <protection locked="0"/>
    </xf>
    <xf numFmtId="0" fontId="5" fillId="3" borderId="0" xfId="0" applyFont="1" applyFill="1" applyAlignment="1">
      <alignment horizontal="left" vertical="center" wrapText="1"/>
    </xf>
    <xf numFmtId="0" fontId="7" fillId="0" borderId="1" xfId="0" applyFont="1" applyBorder="1" applyAlignment="1">
      <alignment horizontal="left"/>
    </xf>
    <xf numFmtId="0" fontId="2" fillId="3" borderId="0" xfId="0" applyFont="1" applyFill="1" applyAlignment="1" applyProtection="1">
      <alignment horizontal="left" wrapText="1"/>
      <protection locked="0"/>
    </xf>
    <xf numFmtId="0" fontId="5" fillId="3" borderId="0" xfId="0" applyFont="1" applyFill="1" applyAlignment="1" applyProtection="1">
      <alignment horizontal="left" vertical="center" wrapText="1"/>
      <protection locked="0"/>
    </xf>
    <xf numFmtId="0" fontId="10" fillId="4" borderId="23" xfId="0" applyFont="1" applyFill="1" applyBorder="1" applyAlignment="1" applyProtection="1">
      <alignment horizontal="center" vertical="center" wrapText="1"/>
      <protection hidden="1"/>
    </xf>
    <xf numFmtId="0" fontId="10" fillId="4" borderId="21" xfId="0" applyFont="1" applyFill="1" applyBorder="1" applyAlignment="1" applyProtection="1">
      <alignment horizontal="center" vertical="center" wrapText="1"/>
      <protection hidden="1"/>
    </xf>
    <xf numFmtId="0" fontId="15" fillId="7" borderId="20" xfId="0" applyFont="1" applyFill="1" applyBorder="1" applyAlignment="1">
      <alignment horizontal="center" vertical="center"/>
    </xf>
    <xf numFmtId="0" fontId="15" fillId="7" borderId="39" xfId="0" applyFont="1" applyFill="1" applyBorder="1" applyAlignment="1">
      <alignment horizontal="center" vertical="center" shrinkToFit="1"/>
    </xf>
    <xf numFmtId="0" fontId="15" fillId="7" borderId="19" xfId="0" applyFont="1" applyFill="1" applyBorder="1" applyAlignment="1">
      <alignment horizontal="center" vertical="center" shrinkToFit="1"/>
    </xf>
    <xf numFmtId="0" fontId="15" fillId="7" borderId="40" xfId="0" applyFont="1" applyFill="1" applyBorder="1" applyAlignment="1">
      <alignment horizontal="center" vertical="center" shrinkToFit="1"/>
    </xf>
    <xf numFmtId="0" fontId="15" fillId="7" borderId="39" xfId="0" applyFont="1" applyFill="1" applyBorder="1" applyAlignment="1">
      <alignment horizontal="center" vertical="center"/>
    </xf>
    <xf numFmtId="0" fontId="17" fillId="0" borderId="0" xfId="0" applyFont="1" applyAlignment="1">
      <alignment horizontal="center"/>
    </xf>
    <xf numFmtId="0" fontId="25" fillId="0" borderId="0" xfId="0" applyFont="1" applyAlignment="1">
      <alignment horizontal="center"/>
    </xf>
    <xf numFmtId="0" fontId="16" fillId="2" borderId="31" xfId="0" applyFont="1" applyFill="1" applyBorder="1" applyAlignment="1">
      <alignment horizontal="right" vertical="center" wrapText="1" indent="1"/>
    </xf>
    <xf numFmtId="0" fontId="20" fillId="6" borderId="0" xfId="0" applyFont="1" applyFill="1" applyAlignment="1">
      <alignment horizontal="center" vertical="center"/>
    </xf>
    <xf numFmtId="1" fontId="23" fillId="0" borderId="10" xfId="1" applyNumberFormat="1" applyFont="1" applyBorder="1" applyAlignment="1" applyProtection="1">
      <alignment horizontal="center" vertical="center" shrinkToFit="1"/>
      <protection locked="0"/>
    </xf>
    <xf numFmtId="1" fontId="10" fillId="0" borderId="8" xfId="0" applyNumberFormat="1" applyFont="1" applyBorder="1" applyAlignment="1" applyProtection="1">
      <alignment horizontal="center" vertical="center" shrinkToFit="1"/>
      <protection locked="0"/>
    </xf>
    <xf numFmtId="1" fontId="10" fillId="4" borderId="13" xfId="0" applyNumberFormat="1" applyFont="1" applyFill="1" applyBorder="1" applyAlignment="1" applyProtection="1">
      <alignment horizontal="center" vertical="center" shrinkToFit="1"/>
      <protection locked="0"/>
    </xf>
    <xf numFmtId="1" fontId="10" fillId="4" borderId="11" xfId="0" applyNumberFormat="1" applyFont="1" applyFill="1" applyBorder="1" applyAlignment="1" applyProtection="1">
      <alignment horizontal="center" vertical="center" shrinkToFit="1"/>
      <protection locked="0"/>
    </xf>
    <xf numFmtId="1" fontId="10" fillId="0" borderId="13" xfId="0" applyNumberFormat="1" applyFont="1" applyBorder="1" applyAlignment="1" applyProtection="1">
      <alignment horizontal="center" vertical="center" shrinkToFit="1"/>
      <protection locked="0"/>
    </xf>
    <xf numFmtId="1" fontId="10" fillId="0" borderId="11" xfId="0" applyNumberFormat="1" applyFont="1" applyBorder="1" applyAlignment="1" applyProtection="1">
      <alignment horizontal="center" vertical="center" shrinkToFit="1"/>
      <protection locked="0"/>
    </xf>
    <xf numFmtId="1" fontId="10" fillId="4" borderId="24" xfId="0" applyNumberFormat="1" applyFont="1" applyFill="1" applyBorder="1" applyAlignment="1" applyProtection="1">
      <alignment horizontal="center" vertical="center" shrinkToFit="1"/>
      <protection locked="0"/>
    </xf>
    <xf numFmtId="1" fontId="10" fillId="4" borderId="23" xfId="0" applyNumberFormat="1" applyFont="1" applyFill="1" applyBorder="1" applyAlignment="1" applyProtection="1">
      <alignment horizontal="center" vertical="center" shrinkToFit="1"/>
      <protection locked="0"/>
    </xf>
    <xf numFmtId="1" fontId="10" fillId="0" borderId="10" xfId="0" applyNumberFormat="1" applyFont="1" applyBorder="1" applyAlignment="1" applyProtection="1">
      <alignment horizontal="center" vertical="center" shrinkToFit="1"/>
      <protection locked="0"/>
    </xf>
    <xf numFmtId="1" fontId="10" fillId="0" borderId="4" xfId="0" applyNumberFormat="1" applyFont="1" applyBorder="1" applyAlignment="1" applyProtection="1">
      <alignment horizontal="center" vertical="center" shrinkToFit="1"/>
      <protection locked="0"/>
    </xf>
    <xf numFmtId="1" fontId="10" fillId="4" borderId="30" xfId="0" applyNumberFormat="1" applyFont="1" applyFill="1" applyBorder="1" applyAlignment="1" applyProtection="1">
      <alignment horizontal="center" vertical="center" shrinkToFit="1"/>
      <protection locked="0"/>
    </xf>
    <xf numFmtId="1" fontId="10" fillId="0" borderId="30" xfId="0" applyNumberFormat="1" applyFont="1" applyBorder="1" applyAlignment="1" applyProtection="1">
      <alignment horizontal="center" vertical="center" shrinkToFit="1"/>
      <protection locked="0"/>
    </xf>
    <xf numFmtId="1" fontId="10" fillId="4" borderId="22" xfId="0" applyNumberFormat="1" applyFont="1" applyFill="1" applyBorder="1" applyAlignment="1" applyProtection="1">
      <alignment horizontal="center" vertical="center" shrinkToFit="1"/>
      <protection locked="0"/>
    </xf>
    <xf numFmtId="0" fontId="7" fillId="2" borderId="0" xfId="0" applyFont="1" applyFill="1" applyAlignment="1">
      <alignment horizontal="center" vertical="center"/>
    </xf>
  </cellXfs>
  <cellStyles count="3">
    <cellStyle name="Hiperligação" xfId="1" builtinId="8"/>
    <cellStyle name="Hyperlink" xfId="2" xr:uid="{E1745C1F-7E35-4EC8-A6D0-CC86F2B8B10F}"/>
    <cellStyle name="Normal" xfId="0" builtinId="0"/>
  </cellStyles>
  <dxfs count="5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8585"/>
        </patternFill>
      </fill>
    </dxf>
    <dxf>
      <fill>
        <patternFill>
          <bgColor rgb="FFFF85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0000"/>
          <bgColor rgb="FFFF85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8585"/>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8585"/>
      <color rgb="FFFF00FF"/>
      <color rgb="FFFF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16</xdr:col>
      <xdr:colOff>781050</xdr:colOff>
      <xdr:row>0</xdr:row>
      <xdr:rowOff>127000</xdr:rowOff>
    </xdr:from>
    <xdr:ext cx="940546" cy="457201"/>
    <xdr:pic>
      <xdr:nvPicPr>
        <xdr:cNvPr id="3" name="image4.png">
          <a:extLst>
            <a:ext uri="{FF2B5EF4-FFF2-40B4-BE49-F238E27FC236}">
              <a16:creationId xmlns:a16="http://schemas.microsoft.com/office/drawing/2014/main" id="{4105F93F-097F-44B7-9005-3D092C693102}"/>
            </a:ext>
          </a:extLst>
        </xdr:cNvPr>
        <xdr:cNvPicPr preferRelativeResize="0"/>
      </xdr:nvPicPr>
      <xdr:blipFill>
        <a:blip xmlns:r="http://schemas.openxmlformats.org/officeDocument/2006/relationships" r:embed="rId1" cstate="print"/>
        <a:stretch>
          <a:fillRect/>
        </a:stretch>
      </xdr:blipFill>
      <xdr:spPr>
        <a:xfrm>
          <a:off x="9734550" y="127000"/>
          <a:ext cx="940546" cy="457201"/>
        </a:xfrm>
        <a:prstGeom prst="rect">
          <a:avLst/>
        </a:prstGeom>
        <a:noFill/>
      </xdr:spPr>
    </xdr:pic>
    <xdr:clientData fLocksWithSheet="0"/>
  </xdr:oneCellAnchor>
  <xdr:twoCellAnchor editAs="oneCell">
    <xdr:from>
      <xdr:col>2</xdr:col>
      <xdr:colOff>1229783</xdr:colOff>
      <xdr:row>0</xdr:row>
      <xdr:rowOff>10583</xdr:rowOff>
    </xdr:from>
    <xdr:to>
      <xdr:col>3</xdr:col>
      <xdr:colOff>190499</xdr:colOff>
      <xdr:row>1</xdr:row>
      <xdr:rowOff>132421</xdr:rowOff>
    </xdr:to>
    <xdr:pic>
      <xdr:nvPicPr>
        <xdr:cNvPr id="10" name="Imagem 5" descr="C:\Documents and Settings\Carlos Santos\Ambiente de trabalho\DGE.JPG">
          <a:extLst>
            <a:ext uri="{FF2B5EF4-FFF2-40B4-BE49-F238E27FC236}">
              <a16:creationId xmlns:a16="http://schemas.microsoft.com/office/drawing/2014/main" id="{42FEC800-CD6B-4F68-B4C8-B21FAD73939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64783" y="10583"/>
          <a:ext cx="823383" cy="481671"/>
        </a:xfrm>
        <a:prstGeom prst="rect">
          <a:avLst/>
        </a:prstGeom>
        <a:noFill/>
        <a:ln w="9525">
          <a:noFill/>
          <a:miter lim="800000"/>
          <a:headEnd/>
          <a:tailEnd/>
        </a:ln>
      </xdr:spPr>
    </xdr:pic>
    <xdr:clientData/>
  </xdr:twoCellAnchor>
  <xdr:twoCellAnchor>
    <xdr:from>
      <xdr:col>3</xdr:col>
      <xdr:colOff>428627</xdr:colOff>
      <xdr:row>0</xdr:row>
      <xdr:rowOff>48684</xdr:rowOff>
    </xdr:from>
    <xdr:to>
      <xdr:col>4</xdr:col>
      <xdr:colOff>726016</xdr:colOff>
      <xdr:row>1</xdr:row>
      <xdr:rowOff>48684</xdr:rowOff>
    </xdr:to>
    <xdr:pic>
      <xdr:nvPicPr>
        <xdr:cNvPr id="11" name="Imagem 21" descr="P:\2017\Novos Logos\dgeste.jpg">
          <a:extLst>
            <a:ext uri="{FF2B5EF4-FFF2-40B4-BE49-F238E27FC236}">
              <a16:creationId xmlns:a16="http://schemas.microsoft.com/office/drawing/2014/main" id="{2D7EB932-5F53-4650-B2DC-BC99D707B65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26294" y="48684"/>
          <a:ext cx="1069972"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310303</xdr:colOff>
      <xdr:row>0</xdr:row>
      <xdr:rowOff>27517</xdr:rowOff>
    </xdr:from>
    <xdr:to>
      <xdr:col>16</xdr:col>
      <xdr:colOff>461734</xdr:colOff>
      <xdr:row>1</xdr:row>
      <xdr:rowOff>141816</xdr:rowOff>
    </xdr:to>
    <xdr:pic>
      <xdr:nvPicPr>
        <xdr:cNvPr id="12" name="Imagem 11">
          <a:extLst>
            <a:ext uri="{FF2B5EF4-FFF2-40B4-BE49-F238E27FC236}">
              <a16:creationId xmlns:a16="http://schemas.microsoft.com/office/drawing/2014/main" id="{0C268060-42DB-4487-B0CF-208C6F4676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671136" y="27517"/>
          <a:ext cx="744098" cy="474132"/>
        </a:xfrm>
        <a:prstGeom prst="rect">
          <a:avLst/>
        </a:prstGeom>
      </xdr:spPr>
    </xdr:pic>
    <xdr:clientData/>
  </xdr:twoCellAnchor>
  <xdr:twoCellAnchor editAs="oneCell">
    <xdr:from>
      <xdr:col>10</xdr:col>
      <xdr:colOff>52916</xdr:colOff>
      <xdr:row>0</xdr:row>
      <xdr:rowOff>323850</xdr:rowOff>
    </xdr:from>
    <xdr:to>
      <xdr:col>10</xdr:col>
      <xdr:colOff>861481</xdr:colOff>
      <xdr:row>2</xdr:row>
      <xdr:rowOff>206204</xdr:rowOff>
    </xdr:to>
    <xdr:pic>
      <xdr:nvPicPr>
        <xdr:cNvPr id="2" name="Imagem 1">
          <a:extLst>
            <a:ext uri="{FF2B5EF4-FFF2-40B4-BE49-F238E27FC236}">
              <a16:creationId xmlns:a16="http://schemas.microsoft.com/office/drawing/2014/main" id="{B858BC9C-561F-42AB-91B7-A3AED4BAEEF5}"/>
            </a:ext>
          </a:extLst>
        </xdr:cNvPr>
        <xdr:cNvPicPr>
          <a:picLocks noChangeAspect="1"/>
        </xdr:cNvPicPr>
      </xdr:nvPicPr>
      <xdr:blipFill rotWithShape="1">
        <a:blip xmlns:r="http://schemas.openxmlformats.org/officeDocument/2006/relationships" r:embed="rId5"/>
        <a:srcRect l="6524" t="7662" r="54935" b="12543"/>
        <a:stretch/>
      </xdr:blipFill>
      <xdr:spPr>
        <a:xfrm>
          <a:off x="7503583" y="323850"/>
          <a:ext cx="808565" cy="781937"/>
        </a:xfrm>
        <a:custGeom>
          <a:avLst/>
          <a:gdLst>
            <a:gd name="connsiteX0" fmla="*/ 0 w 808565"/>
            <a:gd name="connsiteY0" fmla="*/ 0 h 781937"/>
            <a:gd name="connsiteX1" fmla="*/ 412368 w 808565"/>
            <a:gd name="connsiteY1" fmla="*/ 0 h 781937"/>
            <a:gd name="connsiteX2" fmla="*/ 808565 w 808565"/>
            <a:gd name="connsiteY2" fmla="*/ 0 h 781937"/>
            <a:gd name="connsiteX3" fmla="*/ 808565 w 808565"/>
            <a:gd name="connsiteY3" fmla="*/ 406607 h 781937"/>
            <a:gd name="connsiteX4" fmla="*/ 808565 w 808565"/>
            <a:gd name="connsiteY4" fmla="*/ 781937 h 781937"/>
            <a:gd name="connsiteX5" fmla="*/ 404283 w 808565"/>
            <a:gd name="connsiteY5" fmla="*/ 781937 h 781937"/>
            <a:gd name="connsiteX6" fmla="*/ 0 w 808565"/>
            <a:gd name="connsiteY6" fmla="*/ 781937 h 781937"/>
            <a:gd name="connsiteX7" fmla="*/ 0 w 808565"/>
            <a:gd name="connsiteY7" fmla="*/ 375330 h 781937"/>
            <a:gd name="connsiteX8" fmla="*/ 0 w 808565"/>
            <a:gd name="connsiteY8" fmla="*/ 0 h 7819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08565" h="781937" fill="none" extrusionOk="0">
              <a:moveTo>
                <a:pt x="0" y="0"/>
              </a:moveTo>
              <a:cubicBezTo>
                <a:pt x="154772" y="-304"/>
                <a:pt x="263400" y="-11112"/>
                <a:pt x="412368" y="0"/>
              </a:cubicBezTo>
              <a:cubicBezTo>
                <a:pt x="561336" y="11112"/>
                <a:pt x="720435" y="14132"/>
                <a:pt x="808565" y="0"/>
              </a:cubicBezTo>
              <a:cubicBezTo>
                <a:pt x="796346" y="119418"/>
                <a:pt x="813648" y="268165"/>
                <a:pt x="808565" y="406607"/>
              </a:cubicBezTo>
              <a:cubicBezTo>
                <a:pt x="803482" y="545049"/>
                <a:pt x="794056" y="703315"/>
                <a:pt x="808565" y="781937"/>
              </a:cubicBezTo>
              <a:cubicBezTo>
                <a:pt x="646365" y="793176"/>
                <a:pt x="494870" y="774415"/>
                <a:pt x="404283" y="781937"/>
              </a:cubicBezTo>
              <a:cubicBezTo>
                <a:pt x="313696" y="789459"/>
                <a:pt x="201917" y="774735"/>
                <a:pt x="0" y="781937"/>
              </a:cubicBezTo>
              <a:cubicBezTo>
                <a:pt x="2096" y="610480"/>
                <a:pt x="-6225" y="539102"/>
                <a:pt x="0" y="375330"/>
              </a:cubicBezTo>
              <a:cubicBezTo>
                <a:pt x="6225" y="211558"/>
                <a:pt x="-1348" y="158919"/>
                <a:pt x="0" y="0"/>
              </a:cubicBezTo>
              <a:close/>
            </a:path>
            <a:path w="808565" h="781937" stroke="0" extrusionOk="0">
              <a:moveTo>
                <a:pt x="0" y="0"/>
              </a:moveTo>
              <a:cubicBezTo>
                <a:pt x="183907" y="11217"/>
                <a:pt x="246386" y="-3498"/>
                <a:pt x="404283" y="0"/>
              </a:cubicBezTo>
              <a:cubicBezTo>
                <a:pt x="562180" y="3498"/>
                <a:pt x="711079" y="-18370"/>
                <a:pt x="808565" y="0"/>
              </a:cubicBezTo>
              <a:cubicBezTo>
                <a:pt x="819869" y="132231"/>
                <a:pt x="815082" y="286441"/>
                <a:pt x="808565" y="375330"/>
              </a:cubicBezTo>
              <a:cubicBezTo>
                <a:pt x="802049" y="464219"/>
                <a:pt x="804481" y="695810"/>
                <a:pt x="808565" y="781937"/>
              </a:cubicBezTo>
              <a:cubicBezTo>
                <a:pt x="640717" y="767141"/>
                <a:pt x="567715" y="799762"/>
                <a:pt x="428539" y="781937"/>
              </a:cubicBezTo>
              <a:cubicBezTo>
                <a:pt x="289363" y="764112"/>
                <a:pt x="88780" y="761864"/>
                <a:pt x="0" y="781937"/>
              </a:cubicBezTo>
              <a:cubicBezTo>
                <a:pt x="1812" y="657992"/>
                <a:pt x="-10311" y="512248"/>
                <a:pt x="0" y="383149"/>
              </a:cubicBezTo>
              <a:cubicBezTo>
                <a:pt x="10311" y="254050"/>
                <a:pt x="9040" y="164492"/>
                <a:pt x="0" y="0"/>
              </a:cubicBezTo>
              <a:close/>
            </a:path>
          </a:pathLst>
        </a:custGeom>
        <a:ln>
          <a:noFill/>
          <a:extLst>
            <a:ext uri="{C807C97D-BFC1-408E-A445-0C87EB9F89A2}">
              <ask:lineSketchStyleProps xmlns:ask="http://schemas.microsoft.com/office/drawing/2018/sketchyshapes" sd="466525869">
                <a:prstGeom prst="rect">
                  <a:avLst/>
                </a:prstGeom>
                <ask:type>
                  <ask:lineSketchFreehand/>
                </ask:type>
              </ask:lineSketchStyleProps>
            </a:ext>
          </a:extLst>
        </a:ln>
        <a:effectLst/>
      </xdr:spPr>
    </xdr:pic>
    <xdr:clientData/>
  </xdr:twoCellAnchor>
  <xdr:twoCellAnchor editAs="oneCell">
    <xdr:from>
      <xdr:col>0</xdr:col>
      <xdr:colOff>0</xdr:colOff>
      <xdr:row>0</xdr:row>
      <xdr:rowOff>74083</xdr:rowOff>
    </xdr:from>
    <xdr:to>
      <xdr:col>2</xdr:col>
      <xdr:colOff>1140460</xdr:colOff>
      <xdr:row>0</xdr:row>
      <xdr:rowOff>318558</xdr:rowOff>
    </xdr:to>
    <xdr:pic>
      <xdr:nvPicPr>
        <xdr:cNvPr id="5" name="Picture 1" descr="A close-up of a logo&#10;&#10;Description automatically generated">
          <a:extLst>
            <a:ext uri="{FF2B5EF4-FFF2-40B4-BE49-F238E27FC236}">
              <a16:creationId xmlns:a16="http://schemas.microsoft.com/office/drawing/2014/main" id="{BCEF7AB0-739E-FE96-7B8A-D5F382734E63}"/>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2761" t="56781" r="64249" b="34427"/>
        <a:stretch/>
      </xdr:blipFill>
      <xdr:spPr bwMode="auto">
        <a:xfrm>
          <a:off x="0" y="74083"/>
          <a:ext cx="1775460" cy="2444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raemineduc.sharepoint.com/sites/DGE-DDE-Ringue/Documentos%20Partilhados/General/2022-2023/7_Ta&#231;a%20Desporto%20Escolar%2022.23/Em%20Constru&#231;&#227;o/Ta&#231;a%20DE%20-%20Ficha%20de%20inscri&#231;&#227;o%20geral.xlsx" TargetMode="External"/><Relationship Id="rId1" Type="http://schemas.openxmlformats.org/officeDocument/2006/relationships/externalLinkPath" Target="/sites/DGE-DDE-Ringue/Documentos%20Partilhados/General/2022-2023/7_Ta&#231;a%20Desporto%20Escolar%2022.23/Em%20Constru&#231;&#227;o/Ta&#231;a%20DE%20-%20Ficha%20de%20inscri&#231;&#227;o%20g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dos"/>
      <sheetName val="Ficha de inscrição Ginástica"/>
    </sheetNames>
    <sheetDataSet>
      <sheetData sheetId="0">
        <row r="2">
          <cell r="J2" t="str">
            <v>fem</v>
          </cell>
          <cell r="S2" t="str">
            <v>A</v>
          </cell>
          <cell r="U2" t="str">
            <v>SC1</v>
          </cell>
        </row>
        <row r="3">
          <cell r="J3" t="str">
            <v>Mas</v>
          </cell>
          <cell r="S3" t="str">
            <v>B</v>
          </cell>
          <cell r="U3" t="str">
            <v>SC2</v>
          </cell>
        </row>
        <row r="4">
          <cell r="S4" t="str">
            <v>C</v>
          </cell>
          <cell r="U4" t="str">
            <v>SC1 e 2</v>
          </cell>
        </row>
        <row r="5">
          <cell r="S5" t="str">
            <v>D</v>
          </cell>
        </row>
        <row r="6">
          <cell r="S6" t="str">
            <v>E</v>
          </cell>
        </row>
        <row r="7">
          <cell r="S7" t="str">
            <v>F</v>
          </cell>
        </row>
        <row r="8">
          <cell r="S8" t="str">
            <v>G</v>
          </cell>
        </row>
        <row r="9">
          <cell r="S9" t="str">
            <v>H</v>
          </cell>
        </row>
        <row r="10">
          <cell r="S10" t="str">
            <v>I</v>
          </cell>
        </row>
        <row r="11">
          <cell r="S11" t="str">
            <v>J</v>
          </cell>
        </row>
        <row r="12">
          <cell r="S12" t="str">
            <v>K</v>
          </cell>
        </row>
        <row r="13">
          <cell r="S13" t="str">
            <v>L</v>
          </cell>
        </row>
        <row r="14">
          <cell r="S14" t="str">
            <v>M</v>
          </cell>
        </row>
        <row r="15">
          <cell r="S15" t="str">
            <v>N</v>
          </cell>
        </row>
        <row r="16">
          <cell r="S16" t="str">
            <v>O</v>
          </cell>
        </row>
      </sheetData>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2D3E-D2EF-4B07-8474-BBD53C6DF760}">
  <sheetPr>
    <pageSetUpPr fitToPage="1"/>
  </sheetPr>
  <dimension ref="A1:W61"/>
  <sheetViews>
    <sheetView showGridLines="0" tabSelected="1" topLeftCell="A36" zoomScale="90" zoomScaleNormal="90" workbookViewId="0">
      <selection activeCell="H63" sqref="H63"/>
    </sheetView>
  </sheetViews>
  <sheetFormatPr defaultRowHeight="15" x14ac:dyDescent="0.25"/>
  <cols>
    <col min="1" max="1" width="4.140625" customWidth="1"/>
    <col min="2" max="2" width="5.42578125" customWidth="1"/>
    <col min="3" max="3" width="28" customWidth="1"/>
    <col min="4" max="6" width="11.5703125" customWidth="1"/>
    <col min="7" max="8" width="3.5703125" customWidth="1"/>
    <col min="9" max="9" width="24.5703125" customWidth="1"/>
    <col min="10" max="10" width="7.5703125" bestFit="1" customWidth="1"/>
    <col min="11" max="11" width="13.7109375" customWidth="1"/>
    <col min="12" max="15" width="8.7109375" hidden="1" customWidth="1"/>
    <col min="16" max="16" width="8.85546875" customWidth="1"/>
    <col min="17" max="18" width="13.7109375" customWidth="1"/>
    <col min="20" max="22" width="4.42578125" hidden="1" customWidth="1"/>
    <col min="23" max="23" width="9.140625" hidden="1" customWidth="1"/>
  </cols>
  <sheetData>
    <row r="1" spans="1:23" ht="28.5" customHeight="1" x14ac:dyDescent="0.25"/>
    <row r="2" spans="1:23" ht="42.95" customHeight="1" x14ac:dyDescent="0.4">
      <c r="A2" s="151" t="s">
        <v>120</v>
      </c>
      <c r="B2" s="151"/>
      <c r="C2" s="151"/>
      <c r="D2" s="151"/>
      <c r="E2" s="151"/>
      <c r="F2" s="151"/>
      <c r="G2" s="151"/>
      <c r="H2" s="151"/>
      <c r="I2" s="151"/>
      <c r="J2" s="151"/>
      <c r="K2" s="151"/>
      <c r="L2" s="151"/>
      <c r="M2" s="151"/>
      <c r="N2" s="151"/>
      <c r="O2" s="151"/>
      <c r="P2" s="151"/>
      <c r="Q2" s="151"/>
      <c r="R2" s="151"/>
      <c r="S2" s="1"/>
      <c r="T2" s="1"/>
    </row>
    <row r="3" spans="1:23" ht="21.6" customHeight="1" x14ac:dyDescent="0.35">
      <c r="A3" s="152" t="s">
        <v>121</v>
      </c>
      <c r="B3" s="152"/>
      <c r="C3" s="152"/>
      <c r="D3" s="152"/>
      <c r="E3" s="152"/>
      <c r="F3" s="152"/>
      <c r="G3" s="152"/>
      <c r="H3" s="152"/>
      <c r="I3" s="152"/>
      <c r="J3" s="152"/>
      <c r="K3" s="152"/>
      <c r="L3" s="152"/>
      <c r="M3" s="152"/>
      <c r="N3" s="152"/>
      <c r="O3" s="152"/>
      <c r="P3" s="152"/>
      <c r="Q3" s="152"/>
      <c r="R3" s="152"/>
      <c r="S3" s="79"/>
      <c r="T3" s="79"/>
    </row>
    <row r="4" spans="1:23" ht="29.25" customHeight="1" thickBot="1" x14ac:dyDescent="0.3">
      <c r="A4" s="3"/>
      <c r="B4" s="3"/>
      <c r="C4" s="3"/>
      <c r="D4" s="3"/>
      <c r="E4" s="3"/>
      <c r="F4" s="3"/>
      <c r="G4" s="3"/>
      <c r="H4" s="3"/>
      <c r="I4" s="3"/>
      <c r="J4" s="3"/>
      <c r="K4" s="3"/>
      <c r="L4" s="3"/>
      <c r="M4" s="3"/>
      <c r="N4" s="3"/>
      <c r="O4" s="3"/>
      <c r="P4" s="3"/>
      <c r="Q4" s="3"/>
      <c r="R4" s="3"/>
      <c r="S4" s="3"/>
      <c r="T4" s="3"/>
    </row>
    <row r="5" spans="1:23" ht="33.950000000000003" customHeight="1" thickBot="1" x14ac:dyDescent="0.3">
      <c r="A5" s="108" t="s">
        <v>131</v>
      </c>
      <c r="B5" s="108"/>
      <c r="C5" s="83"/>
      <c r="E5" s="82" t="s">
        <v>10</v>
      </c>
      <c r="F5" s="107" t="e">
        <v>#N/A</v>
      </c>
      <c r="G5" s="107"/>
      <c r="H5" s="107"/>
      <c r="I5" s="107"/>
      <c r="K5" s="82" t="s">
        <v>132</v>
      </c>
      <c r="L5" s="80"/>
      <c r="M5" s="80"/>
      <c r="N5" s="80"/>
      <c r="O5" s="80"/>
      <c r="P5" s="109"/>
      <c r="Q5" s="110"/>
      <c r="R5" s="111"/>
    </row>
    <row r="6" spans="1:23" ht="6.95" customHeight="1" thickBot="1" x14ac:dyDescent="0.3">
      <c r="D6" s="49"/>
      <c r="F6" s="48"/>
      <c r="G6" s="48"/>
      <c r="H6" s="48"/>
      <c r="I6" s="48"/>
    </row>
    <row r="7" spans="1:23" ht="36.950000000000003" customHeight="1" thickBot="1" x14ac:dyDescent="0.3">
      <c r="A7" s="108" t="s">
        <v>128</v>
      </c>
      <c r="B7" s="108"/>
      <c r="C7" s="108"/>
      <c r="D7" s="109"/>
      <c r="E7" s="110"/>
      <c r="F7" s="110"/>
      <c r="G7" s="110"/>
      <c r="H7" s="110"/>
      <c r="I7" s="111"/>
      <c r="J7" s="81"/>
      <c r="K7" s="153" t="s">
        <v>130</v>
      </c>
      <c r="L7" s="153"/>
      <c r="M7" s="153"/>
      <c r="N7" s="153"/>
      <c r="O7" s="153"/>
      <c r="P7" s="153"/>
      <c r="Q7" s="153"/>
      <c r="R7" s="84" t="str">
        <f ca="1">IFERROR(AVERAGE(P17,P29,P39,P49),"")</f>
        <v/>
      </c>
    </row>
    <row r="8" spans="1:23" ht="20.100000000000001" customHeight="1" x14ac:dyDescent="0.25">
      <c r="D8" s="49"/>
      <c r="E8" s="48"/>
      <c r="F8" s="48"/>
      <c r="G8" s="48"/>
      <c r="H8" s="48"/>
      <c r="I8" s="48"/>
    </row>
    <row r="9" spans="1:23" ht="21" x14ac:dyDescent="0.25">
      <c r="A9" s="112" t="s">
        <v>102</v>
      </c>
      <c r="B9" s="112"/>
      <c r="C9" s="112"/>
      <c r="D9" s="112"/>
      <c r="E9" s="112"/>
      <c r="F9" s="112"/>
      <c r="G9" s="112"/>
      <c r="H9" s="112"/>
      <c r="I9" s="112"/>
      <c r="J9" s="112"/>
      <c r="K9" s="112"/>
      <c r="L9" s="112"/>
      <c r="M9" s="112"/>
      <c r="N9" s="112"/>
      <c r="O9" s="112"/>
      <c r="P9" s="112"/>
      <c r="Q9" s="112"/>
      <c r="R9" s="112"/>
    </row>
    <row r="10" spans="1:23" ht="20.100000000000001" customHeight="1" thickBot="1" x14ac:dyDescent="0.3">
      <c r="A10" s="113" t="s">
        <v>109</v>
      </c>
      <c r="B10" s="114"/>
      <c r="C10" s="114"/>
      <c r="D10" s="114"/>
      <c r="E10" s="114"/>
      <c r="F10" s="114"/>
      <c r="G10" s="114"/>
      <c r="H10" s="114"/>
      <c r="I10" s="114"/>
      <c r="J10" s="114"/>
      <c r="K10" s="114"/>
      <c r="L10" s="114"/>
      <c r="M10" s="114"/>
      <c r="N10" s="114"/>
      <c r="O10" s="114"/>
      <c r="P10" s="114"/>
      <c r="Q10" s="114"/>
      <c r="R10" s="114"/>
    </row>
    <row r="11" spans="1:23" ht="50.1" customHeight="1" thickBot="1" x14ac:dyDescent="0.3">
      <c r="A11" s="16" t="s">
        <v>103</v>
      </c>
      <c r="B11" s="17" t="s">
        <v>7</v>
      </c>
      <c r="C11" s="18" t="s">
        <v>8</v>
      </c>
      <c r="D11" s="118" t="s">
        <v>1</v>
      </c>
      <c r="E11" s="119"/>
      <c r="F11" s="119"/>
      <c r="G11" s="118" t="s">
        <v>9</v>
      </c>
      <c r="H11" s="119"/>
      <c r="I11" s="19" t="s">
        <v>10</v>
      </c>
      <c r="J11" s="100" t="s">
        <v>0</v>
      </c>
      <c r="K11" s="18" t="s">
        <v>11</v>
      </c>
      <c r="L11" s="58"/>
      <c r="M11" s="58"/>
      <c r="N11" s="58"/>
      <c r="O11" s="58"/>
      <c r="P11" s="101" t="s">
        <v>117</v>
      </c>
      <c r="Q11" s="18" t="s">
        <v>105</v>
      </c>
      <c r="R11" s="21" t="s">
        <v>104</v>
      </c>
      <c r="T11" s="5" t="s">
        <v>118</v>
      </c>
      <c r="U11" s="5" t="s">
        <v>119</v>
      </c>
      <c r="V11" s="5"/>
      <c r="W11" s="5"/>
    </row>
    <row r="12" spans="1:23" ht="18" customHeight="1" x14ac:dyDescent="0.25">
      <c r="A12" s="102">
        <v>1</v>
      </c>
      <c r="B12" s="34"/>
      <c r="C12" s="31"/>
      <c r="D12" s="120" t="str">
        <f>IF(C12="","",$D$7)</f>
        <v/>
      </c>
      <c r="E12" s="120"/>
      <c r="F12" s="120"/>
      <c r="G12" s="28" t="str">
        <f t="shared" ref="G12:G16" si="0">IF(C12="","","7º")</f>
        <v/>
      </c>
      <c r="H12" s="37"/>
      <c r="I12" s="38" t="str">
        <f>IF(C12="","",$F$5)</f>
        <v/>
      </c>
      <c r="J12" s="38"/>
      <c r="K12" s="41"/>
      <c r="L12" s="22"/>
      <c r="M12" s="22"/>
      <c r="N12" s="22"/>
      <c r="O12" s="22"/>
      <c r="P12" s="25" t="str">
        <f ca="1">IF(K12="","",TODAY()-K12)</f>
        <v/>
      </c>
      <c r="Q12" s="38"/>
      <c r="R12" s="44"/>
      <c r="T12" s="51">
        <f>IF(J12="FEM",1,0)</f>
        <v>0</v>
      </c>
      <c r="U12" s="51">
        <f>IF(J12="MAS",1,0)</f>
        <v>0</v>
      </c>
      <c r="V12" s="5"/>
      <c r="W12" s="5">
        <f>IF(B12="",0,1)</f>
        <v>0</v>
      </c>
    </row>
    <row r="13" spans="1:23" ht="18" customHeight="1" x14ac:dyDescent="0.25">
      <c r="A13" s="103">
        <v>2</v>
      </c>
      <c r="B13" s="35"/>
      <c r="C13" s="32"/>
      <c r="D13" s="116" t="str">
        <f t="shared" ref="D13:D16" si="1">IF(C13="","",$D$7)</f>
        <v/>
      </c>
      <c r="E13" s="116"/>
      <c r="F13" s="116"/>
      <c r="G13" s="29" t="str">
        <f t="shared" si="0"/>
        <v/>
      </c>
      <c r="H13" s="88" t="str">
        <f>IF(C13="","",$H$12)</f>
        <v/>
      </c>
      <c r="I13" s="39" t="str">
        <f>IF(C13="","",$F$5)</f>
        <v/>
      </c>
      <c r="J13" s="39"/>
      <c r="K13" s="42"/>
      <c r="L13" s="23"/>
      <c r="M13" s="23"/>
      <c r="N13" s="23"/>
      <c r="O13" s="23"/>
      <c r="P13" s="26" t="str">
        <f ca="1">IF(K13="","",TODAY()-K13)</f>
        <v/>
      </c>
      <c r="Q13" s="39"/>
      <c r="R13" s="45"/>
      <c r="T13" s="51">
        <f t="shared" ref="T13:T16" si="2">IF(J13="FEM",1,0)</f>
        <v>0</v>
      </c>
      <c r="U13" s="51">
        <f t="shared" ref="U13:U16" si="3">IF(J13="MAS",1,0)</f>
        <v>0</v>
      </c>
      <c r="W13" s="5">
        <f t="shared" ref="W13:W16" si="4">IF(B13="",0,1)</f>
        <v>0</v>
      </c>
    </row>
    <row r="14" spans="1:23" ht="18" customHeight="1" x14ac:dyDescent="0.25">
      <c r="A14" s="104">
        <v>3</v>
      </c>
      <c r="B14" s="36"/>
      <c r="C14" s="33"/>
      <c r="D14" s="115" t="str">
        <f t="shared" si="1"/>
        <v/>
      </c>
      <c r="E14" s="115"/>
      <c r="F14" s="115"/>
      <c r="G14" s="30" t="str">
        <f t="shared" si="0"/>
        <v/>
      </c>
      <c r="H14" s="90" t="str">
        <f t="shared" ref="H14:H16" si="5">IF(C14="","",$H$12)</f>
        <v/>
      </c>
      <c r="I14" s="40" t="str">
        <f>IF(C14="","",$F$5)</f>
        <v/>
      </c>
      <c r="J14" s="40"/>
      <c r="K14" s="43"/>
      <c r="L14" s="24"/>
      <c r="M14" s="24"/>
      <c r="N14" s="24"/>
      <c r="O14" s="24"/>
      <c r="P14" s="27" t="str">
        <f ca="1">IF(K14="","",TODAY()-K14)</f>
        <v/>
      </c>
      <c r="Q14" s="40"/>
      <c r="R14" s="46"/>
      <c r="T14" s="51">
        <f t="shared" si="2"/>
        <v>0</v>
      </c>
      <c r="U14" s="51">
        <f t="shared" si="3"/>
        <v>0</v>
      </c>
      <c r="W14" s="5">
        <f t="shared" si="4"/>
        <v>0</v>
      </c>
    </row>
    <row r="15" spans="1:23" ht="18" customHeight="1" x14ac:dyDescent="0.25">
      <c r="A15" s="103">
        <v>4</v>
      </c>
      <c r="B15" s="35"/>
      <c r="C15" s="32"/>
      <c r="D15" s="116" t="str">
        <f t="shared" si="1"/>
        <v/>
      </c>
      <c r="E15" s="116"/>
      <c r="F15" s="116"/>
      <c r="G15" s="29" t="str">
        <f t="shared" si="0"/>
        <v/>
      </c>
      <c r="H15" s="88" t="str">
        <f t="shared" si="5"/>
        <v/>
      </c>
      <c r="I15" s="39" t="str">
        <f>IF(C15="","",$F$5)</f>
        <v/>
      </c>
      <c r="J15" s="39"/>
      <c r="K15" s="42"/>
      <c r="L15" s="23"/>
      <c r="M15" s="23"/>
      <c r="N15" s="23"/>
      <c r="O15" s="23"/>
      <c r="P15" s="26" t="str">
        <f ca="1">IF(K15="","",TODAY()-K15)</f>
        <v/>
      </c>
      <c r="Q15" s="39"/>
      <c r="R15" s="45"/>
      <c r="T15" s="51">
        <f t="shared" si="2"/>
        <v>0</v>
      </c>
      <c r="U15" s="51">
        <f t="shared" si="3"/>
        <v>0</v>
      </c>
      <c r="W15" s="5">
        <f t="shared" si="4"/>
        <v>0</v>
      </c>
    </row>
    <row r="16" spans="1:23" ht="18" customHeight="1" thickBot="1" x14ac:dyDescent="0.3">
      <c r="A16" s="105">
        <v>5</v>
      </c>
      <c r="B16" s="62"/>
      <c r="C16" s="91"/>
      <c r="D16" s="117" t="str">
        <f t="shared" si="1"/>
        <v/>
      </c>
      <c r="E16" s="117"/>
      <c r="F16" s="117"/>
      <c r="G16" s="63" t="str">
        <f t="shared" si="0"/>
        <v/>
      </c>
      <c r="H16" s="89" t="str">
        <f t="shared" si="5"/>
        <v/>
      </c>
      <c r="I16" s="39" t="str">
        <f>IF(C16="","",$F$5)</f>
        <v/>
      </c>
      <c r="J16" s="39"/>
      <c r="K16" s="64"/>
      <c r="L16" s="65"/>
      <c r="M16" s="65"/>
      <c r="N16" s="65"/>
      <c r="O16" s="65"/>
      <c r="P16" s="66" t="str">
        <f ca="1">IF(K16="","",TODAY()-K16)</f>
        <v/>
      </c>
      <c r="Q16" s="92"/>
      <c r="R16" s="67"/>
      <c r="T16" s="51">
        <f t="shared" si="2"/>
        <v>0</v>
      </c>
      <c r="U16" s="51">
        <f t="shared" si="3"/>
        <v>0</v>
      </c>
      <c r="W16" s="5">
        <f t="shared" si="4"/>
        <v>0</v>
      </c>
    </row>
    <row r="17" spans="1:23" ht="16.5" thickBot="1" x14ac:dyDescent="0.3">
      <c r="I17" s="106"/>
      <c r="J17" s="106"/>
      <c r="P17" s="59" t="str">
        <f ca="1">IFERROR(AVERAGE(P12:P16),"")</f>
        <v/>
      </c>
      <c r="T17" s="51">
        <f>SUM(T12:T16)</f>
        <v>0</v>
      </c>
      <c r="U17" s="51">
        <f>SUM(U12:U16)</f>
        <v>0</v>
      </c>
      <c r="V17">
        <f>IF(OR(T17&gt;3,U17&gt;3),1,0)</f>
        <v>0</v>
      </c>
      <c r="W17" s="5">
        <f>IF(SUM(W12:W16)=0,0,1)</f>
        <v>0</v>
      </c>
    </row>
    <row r="18" spans="1:23" ht="15.75" customHeight="1" thickTop="1" x14ac:dyDescent="0.25"/>
    <row r="19" spans="1:23" ht="21" x14ac:dyDescent="0.25">
      <c r="A19" s="112" t="s">
        <v>106</v>
      </c>
      <c r="B19" s="112"/>
      <c r="C19" s="112"/>
      <c r="D19" s="112"/>
      <c r="E19" s="112"/>
      <c r="F19" s="112"/>
      <c r="G19" s="112"/>
      <c r="H19" s="112"/>
      <c r="I19" s="112"/>
      <c r="J19" s="112"/>
      <c r="K19" s="112"/>
      <c r="L19" s="112"/>
      <c r="M19" s="112"/>
      <c r="N19" s="112"/>
      <c r="O19" s="112"/>
      <c r="P19" s="112"/>
      <c r="Q19" s="112"/>
      <c r="R19" s="112"/>
    </row>
    <row r="20" spans="1:23" ht="20.100000000000001" customHeight="1" thickBot="1" x14ac:dyDescent="0.3">
      <c r="A20" s="113" t="s">
        <v>107</v>
      </c>
      <c r="B20" s="114"/>
      <c r="C20" s="114"/>
      <c r="D20" s="114"/>
      <c r="E20" s="114"/>
      <c r="F20" s="114"/>
      <c r="G20" s="114"/>
      <c r="H20" s="114"/>
      <c r="I20" s="114"/>
      <c r="J20" s="114"/>
      <c r="K20" s="114"/>
      <c r="L20" s="114"/>
      <c r="M20" s="114"/>
      <c r="N20" s="114"/>
      <c r="O20" s="114"/>
      <c r="P20" s="114"/>
      <c r="Q20" s="114"/>
      <c r="R20" s="114"/>
    </row>
    <row r="21" spans="1:23" ht="50.1" customHeight="1" thickBot="1" x14ac:dyDescent="0.3">
      <c r="A21" s="121" t="s">
        <v>103</v>
      </c>
      <c r="B21" s="122"/>
      <c r="C21" s="57" t="s">
        <v>8</v>
      </c>
      <c r="D21" s="118" t="s">
        <v>1</v>
      </c>
      <c r="E21" s="119"/>
      <c r="F21" s="119"/>
      <c r="G21" s="118" t="s">
        <v>9</v>
      </c>
      <c r="H21" s="119"/>
      <c r="I21" s="19" t="s">
        <v>10</v>
      </c>
      <c r="J21" s="100" t="s">
        <v>0</v>
      </c>
      <c r="K21" s="18" t="s">
        <v>11</v>
      </c>
      <c r="L21" s="20"/>
      <c r="M21" s="20"/>
      <c r="N21" s="20"/>
      <c r="O21" s="20"/>
      <c r="P21" s="101" t="s">
        <v>117</v>
      </c>
      <c r="Q21" s="18" t="s">
        <v>105</v>
      </c>
      <c r="R21" s="21" t="s">
        <v>104</v>
      </c>
      <c r="T21" s="5" t="s">
        <v>118</v>
      </c>
      <c r="U21" s="5" t="s">
        <v>119</v>
      </c>
      <c r="V21" s="5"/>
      <c r="W21" s="5"/>
    </row>
    <row r="22" spans="1:23" ht="18" customHeight="1" x14ac:dyDescent="0.25">
      <c r="A22" s="123">
        <v>1</v>
      </c>
      <c r="B22" s="124"/>
      <c r="C22" s="31"/>
      <c r="D22" s="120" t="str">
        <f>IF(C22="","",$D$7)</f>
        <v/>
      </c>
      <c r="E22" s="120"/>
      <c r="F22" s="120"/>
      <c r="G22" s="28" t="str">
        <f>IF(C22="","","7º")</f>
        <v/>
      </c>
      <c r="H22" s="37"/>
      <c r="I22" s="38" t="str">
        <f>IF(C22="","",$F$5)</f>
        <v/>
      </c>
      <c r="J22" s="38"/>
      <c r="K22" s="41"/>
      <c r="L22" s="22"/>
      <c r="M22" s="22"/>
      <c r="N22" s="22"/>
      <c r="O22" s="22"/>
      <c r="P22" s="25" t="str">
        <f ca="1">IF(K22="","",TODAY()-K22)</f>
        <v/>
      </c>
      <c r="Q22" s="38"/>
      <c r="R22" s="44"/>
      <c r="T22" s="51">
        <f>IF(J22="FEM",1,0)</f>
        <v>0</v>
      </c>
      <c r="U22" s="51">
        <f>IF(J22="MAS",1,0)</f>
        <v>0</v>
      </c>
      <c r="V22" s="5"/>
      <c r="W22" s="5"/>
    </row>
    <row r="23" spans="1:23" ht="18" customHeight="1" x14ac:dyDescent="0.25">
      <c r="A23" s="125">
        <v>2</v>
      </c>
      <c r="B23" s="126"/>
      <c r="C23" s="32"/>
      <c r="D23" s="116" t="str">
        <f t="shared" ref="D23:D28" si="6">IF(C23="","",$D$7)</f>
        <v/>
      </c>
      <c r="E23" s="116"/>
      <c r="F23" s="116"/>
      <c r="G23" s="29" t="str">
        <f t="shared" ref="G23:G28" si="7">IF(C23="","","7º")</f>
        <v/>
      </c>
      <c r="H23" s="88" t="str">
        <f>IF(C23="","",$H$22)</f>
        <v/>
      </c>
      <c r="I23" s="39" t="str">
        <f t="shared" ref="I23:I28" si="8">IF(C23="","",$F$5)</f>
        <v/>
      </c>
      <c r="J23" s="39"/>
      <c r="K23" s="42"/>
      <c r="L23" s="23"/>
      <c r="M23" s="23"/>
      <c r="N23" s="23"/>
      <c r="O23" s="23"/>
      <c r="P23" s="26" t="str">
        <f t="shared" ref="P23:P28" ca="1" si="9">IF(K23="","",TODAY()-K23)</f>
        <v/>
      </c>
      <c r="Q23" s="39"/>
      <c r="R23" s="45"/>
      <c r="T23" s="51">
        <f t="shared" ref="T23:T26" si="10">IF(J23="FEM",1,0)</f>
        <v>0</v>
      </c>
      <c r="U23" s="51">
        <f t="shared" ref="U23:U26" si="11">IF(J23="MAS",1,0)</f>
        <v>0</v>
      </c>
    </row>
    <row r="24" spans="1:23" ht="18" customHeight="1" x14ac:dyDescent="0.25">
      <c r="A24" s="137">
        <v>3</v>
      </c>
      <c r="B24" s="138"/>
      <c r="C24" s="33"/>
      <c r="D24" s="115" t="str">
        <f t="shared" si="6"/>
        <v/>
      </c>
      <c r="E24" s="115"/>
      <c r="F24" s="115"/>
      <c r="G24" s="30" t="str">
        <f t="shared" si="7"/>
        <v/>
      </c>
      <c r="H24" s="90" t="str">
        <f t="shared" ref="H24:H27" si="12">IF(C24="","",$H$22)</f>
        <v/>
      </c>
      <c r="I24" s="40" t="str">
        <f t="shared" si="8"/>
        <v/>
      </c>
      <c r="J24" s="40"/>
      <c r="K24" s="43"/>
      <c r="L24" s="24"/>
      <c r="M24" s="24"/>
      <c r="N24" s="24"/>
      <c r="O24" s="24"/>
      <c r="P24" s="27" t="str">
        <f t="shared" ca="1" si="9"/>
        <v/>
      </c>
      <c r="Q24" s="40"/>
      <c r="R24" s="46"/>
      <c r="T24" s="51">
        <f t="shared" si="10"/>
        <v>0</v>
      </c>
      <c r="U24" s="51">
        <f t="shared" si="11"/>
        <v>0</v>
      </c>
    </row>
    <row r="25" spans="1:23" ht="18" customHeight="1" x14ac:dyDescent="0.25">
      <c r="A25" s="125">
        <v>4</v>
      </c>
      <c r="B25" s="126"/>
      <c r="C25" s="32"/>
      <c r="D25" s="116" t="str">
        <f t="shared" si="6"/>
        <v/>
      </c>
      <c r="E25" s="116"/>
      <c r="F25" s="116"/>
      <c r="G25" s="29" t="str">
        <f t="shared" si="7"/>
        <v/>
      </c>
      <c r="H25" s="88" t="str">
        <f t="shared" si="12"/>
        <v/>
      </c>
      <c r="I25" s="39" t="str">
        <f t="shared" si="8"/>
        <v/>
      </c>
      <c r="J25" s="39"/>
      <c r="K25" s="42"/>
      <c r="L25" s="23"/>
      <c r="M25" s="23"/>
      <c r="N25" s="23"/>
      <c r="O25" s="23"/>
      <c r="P25" s="26" t="str">
        <f t="shared" ca="1" si="9"/>
        <v/>
      </c>
      <c r="Q25" s="39"/>
      <c r="R25" s="45"/>
      <c r="T25" s="51">
        <f t="shared" si="10"/>
        <v>0</v>
      </c>
      <c r="U25" s="51">
        <f t="shared" si="11"/>
        <v>0</v>
      </c>
    </row>
    <row r="26" spans="1:23" ht="18" customHeight="1" x14ac:dyDescent="0.25">
      <c r="A26" s="137">
        <v>5</v>
      </c>
      <c r="B26" s="138"/>
      <c r="C26" s="33"/>
      <c r="D26" s="115" t="str">
        <f t="shared" si="6"/>
        <v/>
      </c>
      <c r="E26" s="115"/>
      <c r="F26" s="115"/>
      <c r="G26" s="30" t="str">
        <f t="shared" si="7"/>
        <v/>
      </c>
      <c r="H26" s="90" t="str">
        <f t="shared" si="12"/>
        <v/>
      </c>
      <c r="I26" s="40" t="str">
        <f t="shared" si="8"/>
        <v/>
      </c>
      <c r="J26" s="40"/>
      <c r="K26" s="43"/>
      <c r="L26" s="24"/>
      <c r="M26" s="24"/>
      <c r="N26" s="24"/>
      <c r="O26" s="24"/>
      <c r="P26" s="27" t="str">
        <f t="shared" ca="1" si="9"/>
        <v/>
      </c>
      <c r="Q26" s="40"/>
      <c r="R26" s="46"/>
      <c r="T26" s="51">
        <f t="shared" si="10"/>
        <v>0</v>
      </c>
      <c r="U26" s="51">
        <f t="shared" si="11"/>
        <v>0</v>
      </c>
    </row>
    <row r="27" spans="1:23" ht="18" customHeight="1" thickBot="1" x14ac:dyDescent="0.3">
      <c r="A27" s="132">
        <v>6</v>
      </c>
      <c r="B27" s="133"/>
      <c r="C27" s="94"/>
      <c r="D27" s="131" t="str">
        <f t="shared" si="6"/>
        <v/>
      </c>
      <c r="E27" s="131"/>
      <c r="F27" s="131"/>
      <c r="G27" s="85" t="str">
        <f t="shared" si="7"/>
        <v/>
      </c>
      <c r="H27" s="88" t="str">
        <f t="shared" si="12"/>
        <v/>
      </c>
      <c r="I27" s="52" t="str">
        <f t="shared" si="8"/>
        <v/>
      </c>
      <c r="J27" s="52"/>
      <c r="K27" s="53"/>
      <c r="L27" s="54"/>
      <c r="M27" s="54"/>
      <c r="N27" s="54"/>
      <c r="O27" s="54"/>
      <c r="P27" s="55" t="str">
        <f t="shared" ca="1" si="9"/>
        <v/>
      </c>
      <c r="Q27" s="52"/>
      <c r="R27" s="56"/>
      <c r="T27" s="51">
        <f t="shared" ref="T27" si="13">IF(J27="FEM",1,0)</f>
        <v>0</v>
      </c>
      <c r="U27" s="51">
        <f t="shared" ref="U27" si="14">IF(J27="MAS",1,0)</f>
        <v>0</v>
      </c>
    </row>
    <row r="28" spans="1:23" ht="18" customHeight="1" thickBot="1" x14ac:dyDescent="0.3">
      <c r="A28" s="134" t="s">
        <v>2</v>
      </c>
      <c r="B28" s="135"/>
      <c r="C28" s="70"/>
      <c r="D28" s="136" t="str">
        <f t="shared" si="6"/>
        <v/>
      </c>
      <c r="E28" s="136"/>
      <c r="F28" s="136"/>
      <c r="G28" s="86" t="str">
        <f t="shared" si="7"/>
        <v/>
      </c>
      <c r="H28" s="87"/>
      <c r="I28" s="71" t="str">
        <f t="shared" si="8"/>
        <v/>
      </c>
      <c r="J28" s="71"/>
      <c r="K28" s="72"/>
      <c r="L28" s="73"/>
      <c r="M28" s="73"/>
      <c r="N28" s="73"/>
      <c r="O28" s="73"/>
      <c r="P28" s="74" t="str">
        <f t="shared" ca="1" si="9"/>
        <v/>
      </c>
      <c r="Q28" s="93"/>
      <c r="R28" s="75"/>
      <c r="T28" s="51">
        <f>SUM(T22:T27)</f>
        <v>0</v>
      </c>
      <c r="U28" s="51">
        <f>SUM(U22:U27)</f>
        <v>0</v>
      </c>
      <c r="V28">
        <f>IF(OR(T28&gt;3,U28&gt;3),1,0)</f>
        <v>0</v>
      </c>
    </row>
    <row r="29" spans="1:23" ht="16.5" thickBot="1" x14ac:dyDescent="0.3">
      <c r="I29" s="127"/>
      <c r="J29" s="127"/>
      <c r="P29" s="59" t="str">
        <f ca="1">IFERROR(AVERAGE(P22:P27),"")</f>
        <v/>
      </c>
      <c r="Q29" s="77"/>
    </row>
    <row r="30" spans="1:23" ht="15.75" thickTop="1" x14ac:dyDescent="0.25"/>
    <row r="31" spans="1:23" ht="21" x14ac:dyDescent="0.25">
      <c r="A31" s="112" t="s">
        <v>108</v>
      </c>
      <c r="B31" s="112"/>
      <c r="C31" s="112"/>
      <c r="D31" s="112"/>
      <c r="E31" s="112"/>
      <c r="F31" s="112"/>
      <c r="G31" s="112"/>
      <c r="H31" s="112"/>
      <c r="I31" s="112"/>
      <c r="J31" s="112"/>
      <c r="K31" s="112"/>
      <c r="L31" s="112"/>
      <c r="M31" s="112"/>
      <c r="N31" s="112"/>
      <c r="O31" s="112"/>
      <c r="P31" s="112"/>
      <c r="Q31" s="112"/>
      <c r="R31" s="112"/>
    </row>
    <row r="32" spans="1:23" ht="20.100000000000001" customHeight="1" thickBot="1" x14ac:dyDescent="0.3">
      <c r="A32" s="113" t="s">
        <v>111</v>
      </c>
      <c r="B32" s="114"/>
      <c r="C32" s="114"/>
      <c r="D32" s="114"/>
      <c r="E32" s="114"/>
      <c r="F32" s="114"/>
      <c r="G32" s="114"/>
      <c r="H32" s="114"/>
      <c r="I32" s="114"/>
      <c r="J32" s="114"/>
      <c r="K32" s="114"/>
      <c r="L32" s="114"/>
      <c r="M32" s="114"/>
      <c r="N32" s="114"/>
      <c r="O32" s="114"/>
      <c r="P32" s="114"/>
      <c r="Q32" s="114"/>
      <c r="R32" s="114"/>
    </row>
    <row r="33" spans="1:23" ht="50.1" customHeight="1" thickBot="1" x14ac:dyDescent="0.3">
      <c r="A33" s="129" t="s">
        <v>103</v>
      </c>
      <c r="B33" s="130"/>
      <c r="C33" s="57" t="s">
        <v>8</v>
      </c>
      <c r="D33" s="118" t="s">
        <v>1</v>
      </c>
      <c r="E33" s="119"/>
      <c r="F33" s="119"/>
      <c r="G33" s="118" t="s">
        <v>9</v>
      </c>
      <c r="H33" s="119"/>
      <c r="I33" s="19" t="s">
        <v>10</v>
      </c>
      <c r="J33" s="100" t="s">
        <v>0</v>
      </c>
      <c r="K33" s="18" t="s">
        <v>11</v>
      </c>
      <c r="L33" s="20"/>
      <c r="M33" s="20"/>
      <c r="N33" s="20"/>
      <c r="O33" s="20"/>
      <c r="P33" s="101" t="s">
        <v>117</v>
      </c>
      <c r="Q33" s="18" t="s">
        <v>105</v>
      </c>
      <c r="R33" s="21" t="s">
        <v>104</v>
      </c>
      <c r="T33" s="5" t="s">
        <v>118</v>
      </c>
      <c r="U33" s="5" t="s">
        <v>119</v>
      </c>
      <c r="V33" s="5"/>
      <c r="W33" s="5"/>
    </row>
    <row r="34" spans="1:23" ht="18" customHeight="1" x14ac:dyDescent="0.25">
      <c r="A34" s="123">
        <v>1</v>
      </c>
      <c r="B34" s="124"/>
      <c r="C34" s="31"/>
      <c r="D34" s="128" t="str">
        <f>IF(C34="","",$D$7)</f>
        <v/>
      </c>
      <c r="E34" s="128"/>
      <c r="F34" s="128"/>
      <c r="G34" s="28" t="str">
        <f>IF(C34="","","7º")</f>
        <v/>
      </c>
      <c r="H34" s="37"/>
      <c r="I34" s="38" t="str">
        <f>IF(C34="","",$F$5)</f>
        <v/>
      </c>
      <c r="J34" s="38"/>
      <c r="K34" s="41"/>
      <c r="L34" s="22"/>
      <c r="M34" s="22"/>
      <c r="N34" s="22"/>
      <c r="O34" s="22"/>
      <c r="P34" s="25" t="str">
        <f ca="1">IF(K34="","",TODAY()-K34)</f>
        <v/>
      </c>
      <c r="Q34" s="38"/>
      <c r="R34" s="44"/>
      <c r="T34" s="51">
        <f>IF(J34="FEM",1,0)</f>
        <v>0</v>
      </c>
      <c r="U34" s="51">
        <f>IF(J34="MAS",1,0)</f>
        <v>0</v>
      </c>
      <c r="V34" s="5"/>
      <c r="W34" s="5"/>
    </row>
    <row r="35" spans="1:23" ht="18" customHeight="1" x14ac:dyDescent="0.25">
      <c r="A35" s="125">
        <v>2</v>
      </c>
      <c r="B35" s="126"/>
      <c r="C35" s="32"/>
      <c r="D35" s="116" t="str">
        <f t="shared" ref="D35:D37" si="15">IF(C35="","",$D$7)</f>
        <v/>
      </c>
      <c r="E35" s="116"/>
      <c r="F35" s="116"/>
      <c r="G35" s="29" t="str">
        <f t="shared" ref="G35:G38" si="16">IF(C35="","","7º")</f>
        <v/>
      </c>
      <c r="H35" s="88" t="str">
        <f>IF(C35="","",$H$34)</f>
        <v/>
      </c>
      <c r="I35" s="39" t="str">
        <f t="shared" ref="I35:I38" si="17">IF(C35="","",$F$5)</f>
        <v/>
      </c>
      <c r="J35" s="39"/>
      <c r="K35" s="42"/>
      <c r="L35" s="23"/>
      <c r="M35" s="23"/>
      <c r="N35" s="23"/>
      <c r="O35" s="23"/>
      <c r="P35" s="26" t="str">
        <f t="shared" ref="P35:P38" ca="1" si="18">IF(K35="","",TODAY()-K35)</f>
        <v/>
      </c>
      <c r="Q35" s="39"/>
      <c r="R35" s="45"/>
      <c r="T35" s="51">
        <f t="shared" ref="T35:T37" si="19">IF(J35="FEM",1,0)</f>
        <v>0</v>
      </c>
      <c r="U35" s="51">
        <f t="shared" ref="U35:U37" si="20">IF(J35="MAS",1,0)</f>
        <v>0</v>
      </c>
    </row>
    <row r="36" spans="1:23" ht="18" customHeight="1" x14ac:dyDescent="0.25">
      <c r="A36" s="137">
        <v>3</v>
      </c>
      <c r="B36" s="138"/>
      <c r="C36" s="33"/>
      <c r="D36" s="115" t="str">
        <f t="shared" si="15"/>
        <v/>
      </c>
      <c r="E36" s="115"/>
      <c r="F36" s="115"/>
      <c r="G36" s="30" t="str">
        <f t="shared" si="16"/>
        <v/>
      </c>
      <c r="H36" s="90" t="str">
        <f t="shared" ref="H36:H37" si="21">IF(C36="","",$H$34)</f>
        <v/>
      </c>
      <c r="I36" s="40" t="str">
        <f t="shared" si="17"/>
        <v/>
      </c>
      <c r="J36" s="39"/>
      <c r="K36" s="43"/>
      <c r="L36" s="24"/>
      <c r="M36" s="24"/>
      <c r="N36" s="24"/>
      <c r="O36" s="24"/>
      <c r="P36" s="27" t="str">
        <f t="shared" ca="1" si="18"/>
        <v/>
      </c>
      <c r="Q36" s="40"/>
      <c r="R36" s="46"/>
      <c r="T36" s="51">
        <f t="shared" si="19"/>
        <v>0</v>
      </c>
      <c r="U36" s="51">
        <f t="shared" si="20"/>
        <v>0</v>
      </c>
    </row>
    <row r="37" spans="1:23" ht="18" customHeight="1" thickBot="1" x14ac:dyDescent="0.3">
      <c r="A37" s="125">
        <v>4</v>
      </c>
      <c r="B37" s="126"/>
      <c r="C37" s="32"/>
      <c r="D37" s="139" t="str">
        <f t="shared" si="15"/>
        <v/>
      </c>
      <c r="E37" s="139"/>
      <c r="F37" s="139"/>
      <c r="G37" s="29" t="str">
        <f t="shared" si="16"/>
        <v/>
      </c>
      <c r="H37" s="88" t="str">
        <f t="shared" si="21"/>
        <v/>
      </c>
      <c r="I37" s="39" t="str">
        <f t="shared" si="17"/>
        <v/>
      </c>
      <c r="J37" s="39"/>
      <c r="K37" s="42"/>
      <c r="L37" s="23"/>
      <c r="M37" s="23"/>
      <c r="N37" s="23"/>
      <c r="O37" s="23"/>
      <c r="P37" s="26" t="str">
        <f t="shared" ca="1" si="18"/>
        <v/>
      </c>
      <c r="Q37" s="39"/>
      <c r="R37" s="45"/>
      <c r="T37" s="51">
        <f t="shared" si="19"/>
        <v>0</v>
      </c>
      <c r="U37" s="51">
        <f t="shared" si="20"/>
        <v>0</v>
      </c>
    </row>
    <row r="38" spans="1:23" ht="18" customHeight="1" thickBot="1" x14ac:dyDescent="0.3">
      <c r="A38" s="134" t="s">
        <v>2</v>
      </c>
      <c r="B38" s="135"/>
      <c r="C38" s="70"/>
      <c r="D38" s="136" t="str">
        <f t="shared" ref="D38" si="22">IF(C38="","",$D$7)</f>
        <v/>
      </c>
      <c r="E38" s="136"/>
      <c r="F38" s="136"/>
      <c r="G38" s="86" t="str">
        <f t="shared" si="16"/>
        <v/>
      </c>
      <c r="H38" s="87"/>
      <c r="I38" s="71" t="str">
        <f t="shared" si="17"/>
        <v/>
      </c>
      <c r="J38" s="71"/>
      <c r="K38" s="72"/>
      <c r="L38" s="73"/>
      <c r="M38" s="73"/>
      <c r="N38" s="73"/>
      <c r="O38" s="73"/>
      <c r="P38" s="76" t="str">
        <f t="shared" ca="1" si="18"/>
        <v/>
      </c>
      <c r="Q38" s="93"/>
      <c r="R38" s="75"/>
      <c r="T38" s="51">
        <f>SUM(T34:T37)</f>
        <v>0</v>
      </c>
      <c r="U38" s="51">
        <f>SUM(U34:U37)</f>
        <v>0</v>
      </c>
      <c r="V38">
        <f>IF(OR(T38&gt;2,U38&gt;2),1,0)</f>
        <v>0</v>
      </c>
    </row>
    <row r="39" spans="1:23" ht="16.5" thickBot="1" x14ac:dyDescent="0.3">
      <c r="I39" s="127"/>
      <c r="J39" s="127"/>
      <c r="P39" s="59" t="str">
        <f ca="1">IFERROR(AVERAGE(P34:P37),"")</f>
        <v/>
      </c>
      <c r="Q39" s="77"/>
    </row>
    <row r="40" spans="1:23" ht="15.75" thickTop="1" x14ac:dyDescent="0.25"/>
    <row r="41" spans="1:23" ht="21" x14ac:dyDescent="0.25">
      <c r="A41" s="112" t="s">
        <v>110</v>
      </c>
      <c r="B41" s="112"/>
      <c r="C41" s="112"/>
      <c r="D41" s="112"/>
      <c r="E41" s="112"/>
      <c r="F41" s="112"/>
      <c r="G41" s="112"/>
      <c r="H41" s="112"/>
      <c r="I41" s="112"/>
      <c r="J41" s="112"/>
      <c r="K41" s="112"/>
      <c r="L41" s="112"/>
      <c r="M41" s="112"/>
      <c r="N41" s="112"/>
      <c r="O41" s="112"/>
      <c r="P41" s="112"/>
      <c r="Q41" s="112"/>
      <c r="R41" s="112"/>
    </row>
    <row r="42" spans="1:23" ht="20.100000000000001" customHeight="1" thickBot="1" x14ac:dyDescent="0.3">
      <c r="A42" s="113" t="s">
        <v>111</v>
      </c>
      <c r="B42" s="114"/>
      <c r="C42" s="114"/>
      <c r="D42" s="114"/>
      <c r="E42" s="114"/>
      <c r="F42" s="114"/>
      <c r="G42" s="114"/>
      <c r="H42" s="114"/>
      <c r="I42" s="114"/>
      <c r="J42" s="114"/>
      <c r="K42" s="114"/>
      <c r="L42" s="114"/>
      <c r="M42" s="114"/>
      <c r="N42" s="114"/>
      <c r="O42" s="114"/>
      <c r="P42" s="114"/>
      <c r="Q42" s="114"/>
      <c r="R42" s="114"/>
    </row>
    <row r="43" spans="1:23" ht="50.1" customHeight="1" thickBot="1" x14ac:dyDescent="0.3">
      <c r="A43" s="121" t="s">
        <v>103</v>
      </c>
      <c r="B43" s="122"/>
      <c r="C43" s="57" t="s">
        <v>8</v>
      </c>
      <c r="D43" s="118" t="s">
        <v>1</v>
      </c>
      <c r="E43" s="119"/>
      <c r="F43" s="119"/>
      <c r="G43" s="118" t="s">
        <v>9</v>
      </c>
      <c r="H43" s="119"/>
      <c r="I43" s="19" t="s">
        <v>10</v>
      </c>
      <c r="J43" s="100" t="s">
        <v>0</v>
      </c>
      <c r="K43" s="18" t="s">
        <v>11</v>
      </c>
      <c r="L43" s="20"/>
      <c r="M43" s="20"/>
      <c r="N43" s="20"/>
      <c r="O43" s="20"/>
      <c r="P43" s="101" t="s">
        <v>117</v>
      </c>
      <c r="Q43" s="18" t="s">
        <v>105</v>
      </c>
      <c r="R43" s="21" t="s">
        <v>104</v>
      </c>
      <c r="T43" s="5" t="s">
        <v>118</v>
      </c>
      <c r="U43" s="5" t="s">
        <v>119</v>
      </c>
      <c r="V43" s="5"/>
      <c r="W43" s="5"/>
    </row>
    <row r="44" spans="1:23" ht="18" customHeight="1" x14ac:dyDescent="0.25">
      <c r="A44" s="123">
        <v>1</v>
      </c>
      <c r="B44" s="124"/>
      <c r="C44" s="31"/>
      <c r="D44" s="120" t="str">
        <f>IF(C44="","",$D$7)</f>
        <v/>
      </c>
      <c r="E44" s="120"/>
      <c r="F44" s="120"/>
      <c r="G44" s="60" t="str">
        <f>IF(C44="","","7º")</f>
        <v/>
      </c>
      <c r="H44" s="31"/>
      <c r="I44" s="38" t="str">
        <f>IF(C44="","",$F$5)</f>
        <v/>
      </c>
      <c r="J44" s="38"/>
      <c r="K44" s="41"/>
      <c r="L44" s="22"/>
      <c r="M44" s="22"/>
      <c r="N44" s="22"/>
      <c r="O44" s="22"/>
      <c r="P44" s="25" t="str">
        <f ca="1">IF(K44="","",TODAY()-K44)</f>
        <v/>
      </c>
      <c r="Q44" s="38"/>
      <c r="R44" s="44"/>
      <c r="T44" s="51">
        <f>IF(J44="FEM",1,0)</f>
        <v>0</v>
      </c>
      <c r="U44" s="51">
        <f>IF(J44="MAS",1,0)</f>
        <v>0</v>
      </c>
      <c r="V44" s="5"/>
      <c r="W44" s="5"/>
    </row>
    <row r="45" spans="1:23" ht="18" customHeight="1" x14ac:dyDescent="0.25">
      <c r="A45" s="125">
        <v>2</v>
      </c>
      <c r="B45" s="126"/>
      <c r="C45" s="32"/>
      <c r="D45" s="116" t="str">
        <f t="shared" ref="D45:D48" si="23">IF(C45="","",$D$7)</f>
        <v/>
      </c>
      <c r="E45" s="116"/>
      <c r="F45" s="116"/>
      <c r="G45" s="61" t="str">
        <f t="shared" ref="G45:G48" si="24">IF(C45="","","7º")</f>
        <v/>
      </c>
      <c r="H45" s="50" t="str">
        <f>IF(C45="","",$H$44)</f>
        <v/>
      </c>
      <c r="I45" s="39" t="str">
        <f t="shared" ref="I45:I48" si="25">IF(C45="","",$F$5)</f>
        <v/>
      </c>
      <c r="J45" s="39"/>
      <c r="K45" s="42"/>
      <c r="L45" s="23"/>
      <c r="M45" s="23"/>
      <c r="N45" s="23"/>
      <c r="O45" s="23"/>
      <c r="P45" s="26" t="str">
        <f t="shared" ref="P45:P48" ca="1" si="26">IF(K45="","",TODAY()-K45)</f>
        <v/>
      </c>
      <c r="Q45" s="39"/>
      <c r="R45" s="45"/>
      <c r="T45" s="51">
        <f t="shared" ref="T45:T47" si="27">IF(J45="FEM",1,0)</f>
        <v>0</v>
      </c>
      <c r="U45" s="51">
        <f t="shared" ref="U45:U47" si="28">IF(J45="MAS",1,0)</f>
        <v>0</v>
      </c>
    </row>
    <row r="46" spans="1:23" ht="18" customHeight="1" x14ac:dyDescent="0.25">
      <c r="A46" s="137">
        <v>3</v>
      </c>
      <c r="B46" s="138"/>
      <c r="C46" s="33"/>
      <c r="D46" s="115" t="str">
        <f t="shared" si="23"/>
        <v/>
      </c>
      <c r="E46" s="115"/>
      <c r="F46" s="115"/>
      <c r="G46" s="68" t="str">
        <f t="shared" si="24"/>
        <v/>
      </c>
      <c r="H46" s="50" t="str">
        <f t="shared" ref="H46:H47" si="29">IF(C46="","",$H$44)</f>
        <v/>
      </c>
      <c r="I46" s="40" t="str">
        <f t="shared" si="25"/>
        <v/>
      </c>
      <c r="J46" s="40"/>
      <c r="K46" s="43"/>
      <c r="L46" s="24"/>
      <c r="M46" s="24"/>
      <c r="N46" s="24"/>
      <c r="O46" s="24"/>
      <c r="P46" s="27" t="str">
        <f t="shared" ca="1" si="26"/>
        <v/>
      </c>
      <c r="Q46" s="40"/>
      <c r="R46" s="46"/>
      <c r="T46" s="51">
        <f t="shared" si="27"/>
        <v>0</v>
      </c>
      <c r="U46" s="51">
        <f t="shared" si="28"/>
        <v>0</v>
      </c>
    </row>
    <row r="47" spans="1:23" ht="18" customHeight="1" thickBot="1" x14ac:dyDescent="0.3">
      <c r="A47" s="125">
        <v>4</v>
      </c>
      <c r="B47" s="126"/>
      <c r="C47" s="32"/>
      <c r="D47" s="116" t="str">
        <f t="shared" si="23"/>
        <v/>
      </c>
      <c r="E47" s="116"/>
      <c r="F47" s="116"/>
      <c r="G47" s="61" t="str">
        <f t="shared" si="24"/>
        <v/>
      </c>
      <c r="H47" s="50" t="str">
        <f t="shared" si="29"/>
        <v/>
      </c>
      <c r="I47" s="39" t="str">
        <f t="shared" si="25"/>
        <v/>
      </c>
      <c r="J47" s="39"/>
      <c r="K47" s="42"/>
      <c r="L47" s="23"/>
      <c r="M47" s="23"/>
      <c r="N47" s="23"/>
      <c r="O47" s="23"/>
      <c r="P47" s="55" t="str">
        <f t="shared" ca="1" si="26"/>
        <v/>
      </c>
      <c r="Q47" s="39"/>
      <c r="R47" s="45"/>
      <c r="T47" s="51">
        <f t="shared" si="27"/>
        <v>0</v>
      </c>
      <c r="U47" s="51">
        <f t="shared" si="28"/>
        <v>0</v>
      </c>
    </row>
    <row r="48" spans="1:23" ht="18" customHeight="1" thickBot="1" x14ac:dyDescent="0.3">
      <c r="A48" s="134" t="s">
        <v>2</v>
      </c>
      <c r="B48" s="135"/>
      <c r="C48" s="70"/>
      <c r="D48" s="136" t="str">
        <f t="shared" si="23"/>
        <v/>
      </c>
      <c r="E48" s="136"/>
      <c r="F48" s="136"/>
      <c r="G48" s="69" t="str">
        <f t="shared" si="24"/>
        <v/>
      </c>
      <c r="H48" s="70"/>
      <c r="I48" s="71" t="str">
        <f t="shared" si="25"/>
        <v/>
      </c>
      <c r="J48" s="71"/>
      <c r="K48" s="72"/>
      <c r="L48" s="73"/>
      <c r="M48" s="73"/>
      <c r="N48" s="73"/>
      <c r="O48" s="73"/>
      <c r="P48" s="74" t="str">
        <f t="shared" ca="1" si="26"/>
        <v/>
      </c>
      <c r="Q48" s="93"/>
      <c r="R48" s="75"/>
      <c r="T48" s="51">
        <f>SUM(T44:T47)</f>
        <v>0</v>
      </c>
      <c r="U48" s="51">
        <f>SUM(U44:U47)</f>
        <v>0</v>
      </c>
      <c r="V48">
        <f>IF(OR(T48&gt;2,U48&gt;2),1,0)</f>
        <v>0</v>
      </c>
    </row>
    <row r="49" spans="1:23" ht="16.5" thickBot="1" x14ac:dyDescent="0.3">
      <c r="I49" s="127"/>
      <c r="J49" s="127"/>
      <c r="P49" s="59" t="str">
        <f ca="1">IFERROR(AVERAGE(P44:P47),"")</f>
        <v/>
      </c>
      <c r="Q49" s="77"/>
    </row>
    <row r="50" spans="1:23" ht="15.75" thickTop="1" x14ac:dyDescent="0.25"/>
    <row r="51" spans="1:23" ht="21" x14ac:dyDescent="0.25">
      <c r="A51" s="154" t="s">
        <v>112</v>
      </c>
      <c r="B51" s="154"/>
      <c r="C51" s="154"/>
      <c r="D51" s="154"/>
      <c r="E51" s="154"/>
      <c r="F51" s="154"/>
      <c r="G51" s="154"/>
      <c r="H51" s="154"/>
      <c r="I51" s="154"/>
      <c r="J51" s="154"/>
      <c r="K51" s="154"/>
      <c r="L51" s="154"/>
      <c r="M51" s="154"/>
      <c r="N51" s="154"/>
      <c r="O51" s="154"/>
      <c r="P51" s="154"/>
      <c r="Q51" s="154"/>
      <c r="R51" s="154"/>
    </row>
    <row r="52" spans="1:23" ht="9.9499999999999993" customHeight="1" thickBot="1" x14ac:dyDescent="0.3">
      <c r="A52" s="114"/>
      <c r="B52" s="114"/>
      <c r="C52" s="114"/>
      <c r="D52" s="114"/>
      <c r="E52" s="114"/>
      <c r="F52" s="114"/>
      <c r="G52" s="114"/>
      <c r="H52" s="114"/>
      <c r="I52" s="114"/>
      <c r="J52" s="114"/>
      <c r="K52" s="114"/>
      <c r="L52" s="114"/>
      <c r="M52" s="114"/>
      <c r="N52" s="114"/>
      <c r="O52" s="114"/>
      <c r="P52" s="114"/>
      <c r="Q52" s="114"/>
      <c r="R52" s="114"/>
    </row>
    <row r="53" spans="1:23" ht="21.95" customHeight="1" thickBot="1" x14ac:dyDescent="0.3">
      <c r="A53" s="122" t="s">
        <v>103</v>
      </c>
      <c r="B53" s="146"/>
      <c r="C53" s="78" t="s">
        <v>3</v>
      </c>
      <c r="D53" s="147" t="s">
        <v>105</v>
      </c>
      <c r="E53" s="148"/>
      <c r="F53" s="147" t="s">
        <v>113</v>
      </c>
      <c r="G53" s="149"/>
      <c r="H53" s="148"/>
      <c r="I53" s="150" t="s">
        <v>114</v>
      </c>
      <c r="J53" s="122"/>
      <c r="K53" s="121" t="s">
        <v>122</v>
      </c>
      <c r="L53" s="121"/>
      <c r="M53" s="121"/>
      <c r="N53" s="121"/>
      <c r="O53" s="121"/>
      <c r="P53" s="121"/>
      <c r="Q53" s="122"/>
      <c r="R53" s="21" t="s">
        <v>104</v>
      </c>
      <c r="T53" s="5"/>
      <c r="U53" s="5"/>
      <c r="V53" s="5"/>
      <c r="W53" s="5"/>
    </row>
    <row r="54" spans="1:23" ht="18" customHeight="1" x14ac:dyDescent="0.25">
      <c r="A54" s="123">
        <v>1</v>
      </c>
      <c r="B54" s="124"/>
      <c r="C54" s="31"/>
      <c r="D54" s="163"/>
      <c r="E54" s="156"/>
      <c r="F54" s="163"/>
      <c r="G54" s="164"/>
      <c r="H54" s="156"/>
      <c r="I54" s="155"/>
      <c r="J54" s="156"/>
      <c r="K54" s="163"/>
      <c r="L54" s="164"/>
      <c r="M54" s="164"/>
      <c r="N54" s="164"/>
      <c r="O54" s="164"/>
      <c r="P54" s="164"/>
      <c r="Q54" s="156"/>
      <c r="R54" s="95"/>
      <c r="T54" s="51"/>
      <c r="U54" s="51"/>
      <c r="V54" s="5"/>
      <c r="W54" s="5"/>
    </row>
    <row r="55" spans="1:23" ht="18" customHeight="1" x14ac:dyDescent="0.25">
      <c r="A55" s="125">
        <v>2</v>
      </c>
      <c r="B55" s="126"/>
      <c r="C55" s="32"/>
      <c r="D55" s="157"/>
      <c r="E55" s="158"/>
      <c r="F55" s="157"/>
      <c r="G55" s="165"/>
      <c r="H55" s="158"/>
      <c r="I55" s="157"/>
      <c r="J55" s="158"/>
      <c r="K55" s="157"/>
      <c r="L55" s="165"/>
      <c r="M55" s="165"/>
      <c r="N55" s="165"/>
      <c r="O55" s="165"/>
      <c r="P55" s="165"/>
      <c r="Q55" s="158"/>
      <c r="R55" s="96"/>
    </row>
    <row r="56" spans="1:23" ht="18" customHeight="1" x14ac:dyDescent="0.25">
      <c r="A56" s="137">
        <v>3</v>
      </c>
      <c r="B56" s="138"/>
      <c r="C56" s="33"/>
      <c r="D56" s="159"/>
      <c r="E56" s="160"/>
      <c r="F56" s="159"/>
      <c r="G56" s="166"/>
      <c r="H56" s="160"/>
      <c r="I56" s="159"/>
      <c r="J56" s="160"/>
      <c r="K56" s="159"/>
      <c r="L56" s="166"/>
      <c r="M56" s="166"/>
      <c r="N56" s="166"/>
      <c r="O56" s="166"/>
      <c r="P56" s="166"/>
      <c r="Q56" s="160"/>
      <c r="R56" s="97"/>
      <c r="T56" s="47"/>
    </row>
    <row r="57" spans="1:23" ht="18" customHeight="1" thickBot="1" x14ac:dyDescent="0.3">
      <c r="A57" s="144">
        <v>4</v>
      </c>
      <c r="B57" s="145"/>
      <c r="C57" s="98"/>
      <c r="D57" s="161"/>
      <c r="E57" s="162"/>
      <c r="F57" s="161"/>
      <c r="G57" s="167"/>
      <c r="H57" s="162"/>
      <c r="I57" s="161"/>
      <c r="J57" s="162"/>
      <c r="K57" s="161"/>
      <c r="L57" s="167"/>
      <c r="M57" s="167"/>
      <c r="N57" s="167"/>
      <c r="O57" s="167"/>
      <c r="P57" s="167"/>
      <c r="Q57" s="162"/>
      <c r="R57" s="99"/>
      <c r="T57" s="47"/>
    </row>
    <row r="58" spans="1:23" ht="17.45" customHeight="1" x14ac:dyDescent="0.25">
      <c r="A58" s="141" t="s">
        <v>116</v>
      </c>
      <c r="B58" s="141"/>
      <c r="C58" s="141"/>
      <c r="D58" s="141"/>
      <c r="E58" s="141"/>
      <c r="F58" s="141"/>
      <c r="G58" s="141"/>
      <c r="H58" s="141"/>
      <c r="I58" s="141"/>
      <c r="J58" s="141"/>
      <c r="K58" s="141"/>
      <c r="L58" s="141"/>
      <c r="M58" s="141"/>
      <c r="N58" s="141"/>
      <c r="O58" s="141"/>
      <c r="P58" s="141"/>
      <c r="Q58" s="141"/>
      <c r="R58" s="141"/>
    </row>
    <row r="59" spans="1:23" x14ac:dyDescent="0.25">
      <c r="A59" s="142" t="s">
        <v>4</v>
      </c>
      <c r="B59" s="142"/>
      <c r="C59" s="142"/>
      <c r="D59" s="142"/>
      <c r="E59" s="142"/>
      <c r="F59" s="142"/>
      <c r="G59" s="142"/>
      <c r="H59" s="142"/>
      <c r="I59" s="142"/>
      <c r="J59" s="142"/>
      <c r="K59" s="142"/>
      <c r="L59" s="142"/>
      <c r="M59" s="142"/>
      <c r="N59" s="142"/>
      <c r="O59" s="142"/>
      <c r="P59" s="142"/>
      <c r="Q59" s="142"/>
      <c r="R59" s="142"/>
    </row>
    <row r="60" spans="1:23" ht="14.45" customHeight="1" x14ac:dyDescent="0.25">
      <c r="A60" s="143" t="s">
        <v>115</v>
      </c>
      <c r="B60" s="143"/>
      <c r="C60" s="143"/>
      <c r="D60" s="143"/>
      <c r="E60" s="143"/>
      <c r="F60" s="143"/>
      <c r="G60" s="143"/>
      <c r="H60" s="143"/>
      <c r="I60" s="143"/>
      <c r="J60" s="143"/>
      <c r="K60" s="143"/>
      <c r="L60" s="143"/>
      <c r="M60" s="143"/>
      <c r="N60" s="143"/>
      <c r="O60" s="143"/>
      <c r="P60" s="143"/>
      <c r="Q60" s="143"/>
      <c r="R60" s="143"/>
    </row>
    <row r="61" spans="1:23" ht="48.75" customHeight="1" x14ac:dyDescent="0.25">
      <c r="A61" s="140" t="s">
        <v>129</v>
      </c>
      <c r="B61" s="140"/>
      <c r="C61" s="140"/>
      <c r="D61" s="140"/>
      <c r="E61" s="140"/>
      <c r="F61" s="140"/>
      <c r="G61" s="140"/>
      <c r="H61" s="140"/>
      <c r="I61" s="140"/>
      <c r="J61" s="140"/>
      <c r="K61" s="140"/>
      <c r="L61" s="140"/>
      <c r="M61" s="140"/>
      <c r="N61" s="140"/>
      <c r="O61" s="140"/>
      <c r="P61" s="140"/>
      <c r="Q61" s="140"/>
      <c r="R61" s="140"/>
    </row>
  </sheetData>
  <sheetProtection sheet="1" objects="1" scenarios="1"/>
  <mergeCells count="101">
    <mergeCell ref="D57:E57"/>
    <mergeCell ref="F54:H54"/>
    <mergeCell ref="F55:H55"/>
    <mergeCell ref="F56:H56"/>
    <mergeCell ref="F57:H57"/>
    <mergeCell ref="A2:R2"/>
    <mergeCell ref="A3:R3"/>
    <mergeCell ref="K7:Q7"/>
    <mergeCell ref="P5:R5"/>
    <mergeCell ref="A54:B54"/>
    <mergeCell ref="A55:B55"/>
    <mergeCell ref="A51:R51"/>
    <mergeCell ref="A52:R52"/>
    <mergeCell ref="A45:B45"/>
    <mergeCell ref="D45:F45"/>
    <mergeCell ref="A46:B46"/>
    <mergeCell ref="D46:F46"/>
    <mergeCell ref="I39:J39"/>
    <mergeCell ref="A41:R41"/>
    <mergeCell ref="A42:R42"/>
    <mergeCell ref="A44:B44"/>
    <mergeCell ref="D44:F44"/>
    <mergeCell ref="G43:H43"/>
    <mergeCell ref="A35:B35"/>
    <mergeCell ref="D35:F35"/>
    <mergeCell ref="A36:B36"/>
    <mergeCell ref="I54:J54"/>
    <mergeCell ref="I55:J55"/>
    <mergeCell ref="K54:Q54"/>
    <mergeCell ref="A61:R61"/>
    <mergeCell ref="A58:R58"/>
    <mergeCell ref="A59:R59"/>
    <mergeCell ref="A60:R60"/>
    <mergeCell ref="A57:B57"/>
    <mergeCell ref="A56:B56"/>
    <mergeCell ref="A53:B53"/>
    <mergeCell ref="A47:B47"/>
    <mergeCell ref="D47:F47"/>
    <mergeCell ref="A48:B48"/>
    <mergeCell ref="D48:F48"/>
    <mergeCell ref="D53:E53"/>
    <mergeCell ref="I49:J49"/>
    <mergeCell ref="F53:H53"/>
    <mergeCell ref="I53:J53"/>
    <mergeCell ref="K53:Q53"/>
    <mergeCell ref="I56:J56"/>
    <mergeCell ref="I57:J57"/>
    <mergeCell ref="K55:Q55"/>
    <mergeCell ref="K56:Q56"/>
    <mergeCell ref="K57:Q57"/>
    <mergeCell ref="D54:E54"/>
    <mergeCell ref="D55:E55"/>
    <mergeCell ref="D56:E56"/>
    <mergeCell ref="D36:F36"/>
    <mergeCell ref="A43:B43"/>
    <mergeCell ref="D43:F43"/>
    <mergeCell ref="A37:B37"/>
    <mergeCell ref="D37:F37"/>
    <mergeCell ref="A38:B38"/>
    <mergeCell ref="D38:F38"/>
    <mergeCell ref="A31:R31"/>
    <mergeCell ref="A32:R32"/>
    <mergeCell ref="I29:J29"/>
    <mergeCell ref="A34:B34"/>
    <mergeCell ref="D34:F34"/>
    <mergeCell ref="A33:B33"/>
    <mergeCell ref="D33:F33"/>
    <mergeCell ref="G33:H33"/>
    <mergeCell ref="D27:F27"/>
    <mergeCell ref="D24:F24"/>
    <mergeCell ref="A27:B27"/>
    <mergeCell ref="A28:B28"/>
    <mergeCell ref="D28:F28"/>
    <mergeCell ref="D26:F26"/>
    <mergeCell ref="A24:B24"/>
    <mergeCell ref="A25:B25"/>
    <mergeCell ref="A26:B26"/>
    <mergeCell ref="D25:F25"/>
    <mergeCell ref="A20:R20"/>
    <mergeCell ref="D21:F21"/>
    <mergeCell ref="G21:H21"/>
    <mergeCell ref="D22:F22"/>
    <mergeCell ref="D23:F23"/>
    <mergeCell ref="A21:B21"/>
    <mergeCell ref="A22:B22"/>
    <mergeCell ref="A23:B23"/>
    <mergeCell ref="A19:R19"/>
    <mergeCell ref="I17:J17"/>
    <mergeCell ref="F5:I5"/>
    <mergeCell ref="A5:B5"/>
    <mergeCell ref="D7:I7"/>
    <mergeCell ref="A7:C7"/>
    <mergeCell ref="A9:R9"/>
    <mergeCell ref="A10:R10"/>
    <mergeCell ref="D14:F14"/>
    <mergeCell ref="D15:F15"/>
    <mergeCell ref="D16:F16"/>
    <mergeCell ref="D11:F11"/>
    <mergeCell ref="G11:H11"/>
    <mergeCell ref="D12:F12"/>
    <mergeCell ref="D13:F13"/>
  </mergeCells>
  <conditionalFormatting sqref="A10:R10">
    <cfRule type="expression" dxfId="56" priority="68">
      <formula>V17=1</formula>
    </cfRule>
  </conditionalFormatting>
  <conditionalFormatting sqref="A20:R20">
    <cfRule type="expression" dxfId="55" priority="65">
      <formula>V28=1</formula>
    </cfRule>
  </conditionalFormatting>
  <conditionalFormatting sqref="A32:R32">
    <cfRule type="expression" dxfId="54" priority="55">
      <formula>V38=1</formula>
    </cfRule>
  </conditionalFormatting>
  <conditionalFormatting sqref="A42:R42">
    <cfRule type="expression" dxfId="53" priority="33">
      <formula>V48=1</formula>
    </cfRule>
  </conditionalFormatting>
  <conditionalFormatting sqref="B12">
    <cfRule type="expression" dxfId="52" priority="29">
      <formula>W17=1</formula>
    </cfRule>
  </conditionalFormatting>
  <conditionalFormatting sqref="B12:B16 Q34:Q38">
    <cfRule type="cellIs" dxfId="51" priority="169" operator="equal">
      <formula>""</formula>
    </cfRule>
  </conditionalFormatting>
  <conditionalFormatting sqref="B13">
    <cfRule type="expression" dxfId="50" priority="28">
      <formula>W17=1</formula>
    </cfRule>
  </conditionalFormatting>
  <conditionalFormatting sqref="B14">
    <cfRule type="expression" dxfId="49" priority="27">
      <formula>W17=1</formula>
    </cfRule>
  </conditionalFormatting>
  <conditionalFormatting sqref="B15">
    <cfRule type="expression" dxfId="48" priority="26">
      <formula>W17=1</formula>
    </cfRule>
  </conditionalFormatting>
  <conditionalFormatting sqref="B16">
    <cfRule type="expression" dxfId="47" priority="25">
      <formula>W17=1</formula>
    </cfRule>
  </conditionalFormatting>
  <conditionalFormatting sqref="C12:F16">
    <cfRule type="cellIs" dxfId="46" priority="10" operator="equal">
      <formula>""</formula>
    </cfRule>
  </conditionalFormatting>
  <conditionalFormatting sqref="C22:F28">
    <cfRule type="cellIs" dxfId="45" priority="147" operator="equal">
      <formula>""</formula>
    </cfRule>
  </conditionalFormatting>
  <conditionalFormatting sqref="C34:F38">
    <cfRule type="cellIs" dxfId="44" priority="4" operator="equal">
      <formula>""</formula>
    </cfRule>
  </conditionalFormatting>
  <conditionalFormatting sqref="C44:F48">
    <cfRule type="cellIs" dxfId="43" priority="166" operator="equal">
      <formula>""</formula>
    </cfRule>
  </conditionalFormatting>
  <conditionalFormatting sqref="C54:Q57">
    <cfRule type="cellIs" dxfId="42" priority="150" operator="equal">
      <formula>""</formula>
    </cfRule>
  </conditionalFormatting>
  <conditionalFormatting sqref="D12:F16">
    <cfRule type="cellIs" dxfId="41" priority="11" operator="equal">
      <formula>0</formula>
    </cfRule>
  </conditionalFormatting>
  <conditionalFormatting sqref="D22:F28">
    <cfRule type="cellIs" dxfId="40" priority="148" operator="equal">
      <formula>0</formula>
    </cfRule>
  </conditionalFormatting>
  <conditionalFormatting sqref="D34:F38">
    <cfRule type="cellIs" dxfId="39" priority="5" operator="equal">
      <formula>0</formula>
    </cfRule>
  </conditionalFormatting>
  <conditionalFormatting sqref="H23:H27">
    <cfRule type="cellIs" dxfId="38" priority="8" operator="equal">
      <formula>0</formula>
    </cfRule>
  </conditionalFormatting>
  <conditionalFormatting sqref="H35:H37">
    <cfRule type="cellIs" dxfId="37" priority="2" operator="equal">
      <formula>0</formula>
    </cfRule>
  </conditionalFormatting>
  <conditionalFormatting sqref="H45:H47">
    <cfRule type="cellIs" dxfId="36" priority="19" operator="equal">
      <formula>0</formula>
    </cfRule>
  </conditionalFormatting>
  <conditionalFormatting sqref="H12:I16">
    <cfRule type="cellIs" dxfId="35" priority="6" operator="equal">
      <formula>0</formula>
    </cfRule>
  </conditionalFormatting>
  <conditionalFormatting sqref="H34:I38">
    <cfRule type="cellIs" dxfId="34" priority="3" operator="equal">
      <formula>""</formula>
    </cfRule>
  </conditionalFormatting>
  <conditionalFormatting sqref="H44:I48">
    <cfRule type="cellIs" dxfId="33" priority="124" operator="equal">
      <formula>""</formula>
    </cfRule>
  </conditionalFormatting>
  <conditionalFormatting sqref="H12:K16 H22:K28 K34:K38 K44:K48">
    <cfRule type="cellIs" dxfId="32" priority="1" operator="equal">
      <formula>""</formula>
    </cfRule>
  </conditionalFormatting>
  <conditionalFormatting sqref="I22:I28">
    <cfRule type="cellIs" dxfId="31" priority="146" operator="equal">
      <formula>0</formula>
    </cfRule>
  </conditionalFormatting>
  <conditionalFormatting sqref="I34:I38 D44:F48">
    <cfRule type="cellIs" dxfId="30" priority="167" operator="equal">
      <formula>0</formula>
    </cfRule>
  </conditionalFormatting>
  <conditionalFormatting sqref="I44:I48">
    <cfRule type="cellIs" dxfId="29" priority="123" operator="equal">
      <formula>0</formula>
    </cfRule>
  </conditionalFormatting>
  <conditionalFormatting sqref="J11">
    <cfRule type="expression" dxfId="28" priority="73">
      <formula>V17=1</formula>
    </cfRule>
  </conditionalFormatting>
  <conditionalFormatting sqref="J12">
    <cfRule type="expression" dxfId="27" priority="72">
      <formula>V17=1</formula>
    </cfRule>
  </conditionalFormatting>
  <conditionalFormatting sqref="J13">
    <cfRule type="expression" dxfId="26" priority="71">
      <formula>V17=1</formula>
    </cfRule>
  </conditionalFormatting>
  <conditionalFormatting sqref="J14">
    <cfRule type="expression" dxfId="25" priority="70">
      <formula>V17=1</formula>
    </cfRule>
  </conditionalFormatting>
  <conditionalFormatting sqref="J15:J16">
    <cfRule type="expression" dxfId="24" priority="69">
      <formula>V17=1</formula>
    </cfRule>
  </conditionalFormatting>
  <conditionalFormatting sqref="J21">
    <cfRule type="expression" dxfId="23" priority="66">
      <formula>V28=1</formula>
    </cfRule>
  </conditionalFormatting>
  <conditionalFormatting sqref="J22">
    <cfRule type="expression" dxfId="22" priority="62">
      <formula>V28=1</formula>
    </cfRule>
  </conditionalFormatting>
  <conditionalFormatting sqref="J23">
    <cfRule type="expression" dxfId="21" priority="60">
      <formula>V28=1</formula>
    </cfRule>
  </conditionalFormatting>
  <conditionalFormatting sqref="J24">
    <cfRule type="expression" dxfId="20" priority="59">
      <formula>V28=1</formula>
    </cfRule>
  </conditionalFormatting>
  <conditionalFormatting sqref="J25">
    <cfRule type="expression" dxfId="19" priority="58">
      <formula>V28=1</formula>
    </cfRule>
  </conditionalFormatting>
  <conditionalFormatting sqref="J26">
    <cfRule type="expression" dxfId="18" priority="57">
      <formula>V28=1</formula>
    </cfRule>
  </conditionalFormatting>
  <conditionalFormatting sqref="J27">
    <cfRule type="expression" dxfId="17" priority="56">
      <formula>V28=1</formula>
    </cfRule>
  </conditionalFormatting>
  <conditionalFormatting sqref="J33:J37">
    <cfRule type="expression" dxfId="16" priority="43">
      <formula>V38=1</formula>
    </cfRule>
  </conditionalFormatting>
  <conditionalFormatting sqref="J34">
    <cfRule type="expression" dxfId="15" priority="44">
      <formula>V38=1</formula>
    </cfRule>
  </conditionalFormatting>
  <conditionalFormatting sqref="J34:J38 J44:J48">
    <cfRule type="cellIs" dxfId="14" priority="172" operator="equal">
      <formula>""</formula>
    </cfRule>
  </conditionalFormatting>
  <conditionalFormatting sqref="J35">
    <cfRule type="expression" dxfId="13" priority="15">
      <formula>V38=1</formula>
    </cfRule>
  </conditionalFormatting>
  <conditionalFormatting sqref="J36">
    <cfRule type="expression" dxfId="12" priority="16">
      <formula>V38=1</formula>
    </cfRule>
  </conditionalFormatting>
  <conditionalFormatting sqref="J37">
    <cfRule type="expression" dxfId="11" priority="41">
      <formula>V38=1</formula>
    </cfRule>
  </conditionalFormatting>
  <conditionalFormatting sqref="J43">
    <cfRule type="expression" dxfId="10" priority="38">
      <formula>V48=1</formula>
    </cfRule>
  </conditionalFormatting>
  <conditionalFormatting sqref="J44">
    <cfRule type="expression" dxfId="9" priority="37">
      <formula>V48=1</formula>
    </cfRule>
  </conditionalFormatting>
  <conditionalFormatting sqref="J45">
    <cfRule type="expression" dxfId="8" priority="36">
      <formula>V48=1</formula>
    </cfRule>
  </conditionalFormatting>
  <conditionalFormatting sqref="J46">
    <cfRule type="expression" dxfId="7" priority="35">
      <formula>V48=1</formula>
    </cfRule>
  </conditionalFormatting>
  <conditionalFormatting sqref="J47">
    <cfRule type="expression" dxfId="6" priority="34">
      <formula>V48=1</formula>
    </cfRule>
  </conditionalFormatting>
  <conditionalFormatting sqref="Q12:Q16 Q22:Q28">
    <cfRule type="cellIs" dxfId="5" priority="151" operator="equal">
      <formula>""</formula>
    </cfRule>
  </conditionalFormatting>
  <conditionalFormatting sqref="Q44:Q48">
    <cfRule type="cellIs" dxfId="4" priority="121" operator="equal">
      <formula>""</formula>
    </cfRule>
  </conditionalFormatting>
  <conditionalFormatting sqref="V28">
    <cfRule type="cellIs" dxfId="3" priority="67" operator="equal">
      <formula>"Corrigir o Género"</formula>
    </cfRule>
  </conditionalFormatting>
  <conditionalFormatting sqref="V38">
    <cfRule type="cellIs" dxfId="2" priority="18" operator="equal">
      <formula>"Corrigir o Género"</formula>
    </cfRule>
  </conditionalFormatting>
  <conditionalFormatting sqref="V48">
    <cfRule type="cellIs" dxfId="1" priority="39" operator="equal">
      <formula>"Corrigir o Género"</formula>
    </cfRule>
  </conditionalFormatting>
  <conditionalFormatting sqref="V17:W17">
    <cfRule type="cellIs" dxfId="0" priority="78" operator="equal">
      <formula>"Corrigir o Género"</formula>
    </cfRule>
  </conditionalFormatting>
  <dataValidations xWindow="897" yWindow="827" count="4">
    <dataValidation type="date" allowBlank="1" showInputMessage="1" showErrorMessage="1" error="Anos de Nascimento válidos:_x000a_2009_x000a_2010_x000a_2011" sqref="K34:K37 K12:K16 K22:K27" xr:uid="{9B395D45-B27C-4516-AD39-C2A72B606CC5}">
      <formula1>40179</formula1>
      <formula2>41274</formula2>
    </dataValidation>
    <dataValidation allowBlank="1" showInputMessage="1" showErrorMessage="1" error="Anos de Nascimento válidos:_x000a_2009_x000a_2010_x000a_2011" sqref="K48 K38 K28" xr:uid="{A4841009-65D4-444B-B3D1-B43EF68BB75D}"/>
    <dataValidation type="date" allowBlank="1" showInputMessage="1" showErrorMessage="1" sqref="K44:K47" xr:uid="{F0AF13B5-4777-40B5-92E9-ACC53396B371}">
      <formula1>40179</formula1>
      <formula2>41274</formula2>
    </dataValidation>
    <dataValidation type="list" allowBlank="1" showInputMessage="1" showErrorMessage="1" sqref="K54:Q57" xr:uid="{83F1C87A-8B3E-4FEF-AD1B-9C2B2CC4EE53}">
      <formula1>MODALIDADE</formula1>
    </dataValidation>
  </dataValidations>
  <printOptions horizontalCentered="1"/>
  <pageMargins left="0.31496062992125984" right="0.31496062992125984" top="0.35433070866141736" bottom="0.35433070866141736"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xWindow="897" yWindow="827" count="6">
        <x14:dataValidation type="list" allowBlank="1" showInputMessage="1" showErrorMessage="1" xr:uid="{C2CCE128-C678-4F66-AFAD-3187BAB6C1A0}">
          <x14:formula1>
            <xm:f>Folha2!$J$2:$J$3</xm:f>
          </x14:formula1>
          <xm:sqref>J34:J38 J44:J48 J22:J28 J12:J16</xm:sqref>
        </x14:dataValidation>
        <x14:dataValidation type="list" allowBlank="1" showInputMessage="1" showErrorMessage="1" xr:uid="{4A6F3F31-A991-49AB-8955-AC57D72CA38F}">
          <x14:formula1>
            <xm:f>Folha2!$A$2:$A$6</xm:f>
          </x14:formula1>
          <xm:sqref>C5</xm:sqref>
        </x14:dataValidation>
        <x14:dataValidation type="list" allowBlank="1" showInputMessage="1" showErrorMessage="1" prompt="Selecionar se o aluno é suplente e em que circuito:_x000a_SC1 - Suplente no Circuito 1_x000a_SC2 - Suplente no Circuito 2_x000a_SC1 e 2 - Suplente nos dois Circuitos" xr:uid="{0DFCA41C-914D-4C42-8CF3-64278A1A0186}">
          <x14:formula1>
            <xm:f>Folha2!$C$2:$C$4</xm:f>
          </x14:formula1>
          <xm:sqref>B12:B16</xm:sqref>
        </x14:dataValidation>
        <x14:dataValidation type="list" allowBlank="1" showInputMessage="1" showErrorMessage="1" xr:uid="{1529B16E-5225-4EE9-8F49-EF119B83A498}">
          <x14:formula1>
            <xm:f>Folha2!$F$2:$F$8</xm:f>
          </x14:formula1>
          <xm:sqref>F5:I6</xm:sqref>
        </x14:dataValidation>
        <x14:dataValidation type="list" allowBlank="1" showInputMessage="1" showErrorMessage="1" xr:uid="{EE926E9E-BDEF-4B13-A6A0-615AEC7CB65B}">
          <x14:formula1>
            <xm:f>Folha2!$B$2:$B$4</xm:f>
          </x14:formula1>
          <xm:sqref>P5</xm:sqref>
        </x14:dataValidation>
        <x14:dataValidation type="list" allowBlank="1" showInputMessage="1" showErrorMessage="1" xr:uid="{0B99B7AB-6A7C-4929-B1AC-353EB89B3668}">
          <x14:formula1>
            <xm:f>Folha2!$I$2:$I$33</xm:f>
          </x14:formula1>
          <xm:sqref>H12 H48 H28 H22 H34 H44 H38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9962C-7FF5-4971-B95A-D6EBE612FD06}">
  <dimension ref="A1:N36"/>
  <sheetViews>
    <sheetView workbookViewId="0">
      <selection activeCell="M15" sqref="M15"/>
    </sheetView>
  </sheetViews>
  <sheetFormatPr defaultRowHeight="15" x14ac:dyDescent="0.25"/>
  <cols>
    <col min="1" max="1" width="18.42578125" style="5" bestFit="1" customWidth="1"/>
    <col min="2" max="2" width="8.7109375" style="5"/>
    <col min="3" max="3" width="10" style="5" bestFit="1" customWidth="1"/>
    <col min="4" max="4" width="18.42578125" bestFit="1" customWidth="1"/>
    <col min="5" max="5" width="19.42578125" bestFit="1" customWidth="1"/>
    <col min="6" max="6" width="31.85546875" bestFit="1" customWidth="1"/>
    <col min="7" max="7" width="20.42578125" customWidth="1"/>
    <col min="8" max="8" width="31.85546875" style="7" bestFit="1" customWidth="1"/>
    <col min="9" max="9" width="7.140625" style="2" bestFit="1" customWidth="1"/>
    <col min="10" max="10" width="7.85546875" bestFit="1" customWidth="1"/>
    <col min="11" max="12" width="13.28515625" bestFit="1" customWidth="1"/>
    <col min="16" max="16" width="27.5703125" bestFit="1" customWidth="1"/>
  </cols>
  <sheetData>
    <row r="1" spans="1:14" x14ac:dyDescent="0.25">
      <c r="A1" s="15" t="s">
        <v>14</v>
      </c>
      <c r="B1" s="15" t="s">
        <v>78</v>
      </c>
      <c r="C1" s="15" t="s">
        <v>81</v>
      </c>
      <c r="D1" s="168" t="s">
        <v>10</v>
      </c>
      <c r="E1" s="168"/>
      <c r="F1" s="168"/>
      <c r="G1" s="168"/>
      <c r="H1" s="168"/>
      <c r="I1" s="15" t="s">
        <v>85</v>
      </c>
      <c r="J1" s="15" t="s">
        <v>100</v>
      </c>
      <c r="K1" s="15" t="s">
        <v>123</v>
      </c>
      <c r="L1" s="4"/>
      <c r="M1" s="4"/>
      <c r="N1" s="4"/>
    </row>
    <row r="2" spans="1:14" x14ac:dyDescent="0.25">
      <c r="A2" s="6" t="s">
        <v>15</v>
      </c>
      <c r="B2" s="5" t="s">
        <v>1</v>
      </c>
      <c r="C2" s="6" t="s">
        <v>82</v>
      </c>
      <c r="D2" t="str">
        <f>IF('Ficha Inscrição VIII TAÇA DE'!C5="","",'Ficha Inscrição VIII TAÇA DE'!C5)</f>
        <v/>
      </c>
      <c r="E2" s="5" t="str">
        <f>$D$2&amp;1</f>
        <v>1</v>
      </c>
      <c r="F2" s="14" t="e">
        <f>VLOOKUP(E2,G2:H36,2)</f>
        <v>#N/A</v>
      </c>
      <c r="G2" s="11" t="s">
        <v>62</v>
      </c>
      <c r="H2" s="8" t="s">
        <v>39</v>
      </c>
      <c r="I2" s="2" t="s">
        <v>86</v>
      </c>
      <c r="J2" s="5" t="s">
        <v>13</v>
      </c>
      <c r="K2" s="5" t="s">
        <v>125</v>
      </c>
    </row>
    <row r="3" spans="1:14" x14ac:dyDescent="0.25">
      <c r="A3" s="6" t="s">
        <v>16</v>
      </c>
      <c r="B3" s="5" t="s">
        <v>79</v>
      </c>
      <c r="C3" s="6" t="s">
        <v>83</v>
      </c>
      <c r="E3" s="5" t="str">
        <f>$D$2&amp;2</f>
        <v>2</v>
      </c>
      <c r="F3" s="14" t="e">
        <f t="shared" ref="F3:F8" si="0">VLOOKUP(E3,G3:H37,2)</f>
        <v>#N/A</v>
      </c>
      <c r="G3" s="11" t="s">
        <v>63</v>
      </c>
      <c r="H3" s="8" t="s">
        <v>41</v>
      </c>
      <c r="I3" s="2" t="s">
        <v>87</v>
      </c>
      <c r="J3" s="5" t="s">
        <v>101</v>
      </c>
      <c r="K3" s="5" t="s">
        <v>126</v>
      </c>
    </row>
    <row r="4" spans="1:14" x14ac:dyDescent="0.25">
      <c r="A4" s="6" t="s">
        <v>17</v>
      </c>
      <c r="B4" s="5" t="s">
        <v>80</v>
      </c>
      <c r="C4" s="6" t="s">
        <v>84</v>
      </c>
      <c r="E4" s="5" t="str">
        <f>$D$2&amp;3</f>
        <v>3</v>
      </c>
      <c r="F4" s="14" t="e">
        <f t="shared" si="0"/>
        <v>#N/A</v>
      </c>
      <c r="G4" s="11" t="s">
        <v>64</v>
      </c>
      <c r="H4" s="8" t="s">
        <v>40</v>
      </c>
      <c r="I4" s="2" t="s">
        <v>88</v>
      </c>
      <c r="K4" s="5" t="s">
        <v>124</v>
      </c>
    </row>
    <row r="5" spans="1:14" x14ac:dyDescent="0.25">
      <c r="A5" s="6" t="s">
        <v>18</v>
      </c>
      <c r="E5" s="5" t="str">
        <f>$D$2&amp;4</f>
        <v>4</v>
      </c>
      <c r="F5" s="14" t="e">
        <f t="shared" si="0"/>
        <v>#N/A</v>
      </c>
      <c r="G5" s="11" t="s">
        <v>66</v>
      </c>
      <c r="H5" s="10" t="s">
        <v>77</v>
      </c>
      <c r="I5" s="2" t="s">
        <v>89</v>
      </c>
      <c r="K5" s="5" t="s">
        <v>127</v>
      </c>
    </row>
    <row r="6" spans="1:14" x14ac:dyDescent="0.25">
      <c r="A6" s="6" t="s">
        <v>19</v>
      </c>
      <c r="E6" s="5" t="str">
        <f>$D$2&amp;5</f>
        <v>5</v>
      </c>
      <c r="F6" s="14" t="e">
        <f t="shared" si="0"/>
        <v>#N/A</v>
      </c>
      <c r="G6" s="11" t="s">
        <v>67</v>
      </c>
      <c r="H6" s="10" t="s">
        <v>77</v>
      </c>
      <c r="I6" s="2" t="s">
        <v>90</v>
      </c>
    </row>
    <row r="7" spans="1:14" x14ac:dyDescent="0.25">
      <c r="E7" s="5" t="str">
        <f>$D$2&amp;6</f>
        <v>6</v>
      </c>
      <c r="F7" s="14" t="e">
        <f t="shared" si="0"/>
        <v>#N/A</v>
      </c>
      <c r="G7" s="11" t="s">
        <v>68</v>
      </c>
      <c r="H7" s="10" t="s">
        <v>77</v>
      </c>
      <c r="I7" s="2" t="s">
        <v>5</v>
      </c>
    </row>
    <row r="8" spans="1:14" x14ac:dyDescent="0.25">
      <c r="E8" s="5" t="str">
        <f>$D$2&amp;7</f>
        <v>7</v>
      </c>
      <c r="F8" s="14" t="e">
        <f t="shared" si="0"/>
        <v>#N/A</v>
      </c>
      <c r="G8" s="11" t="s">
        <v>69</v>
      </c>
      <c r="H8" s="10" t="s">
        <v>77</v>
      </c>
      <c r="I8" s="2" t="s">
        <v>91</v>
      </c>
    </row>
    <row r="9" spans="1:14" x14ac:dyDescent="0.25">
      <c r="G9" s="12" t="s">
        <v>70</v>
      </c>
      <c r="H9" s="8" t="s">
        <v>18</v>
      </c>
      <c r="I9" s="2" t="s">
        <v>92</v>
      </c>
    </row>
    <row r="10" spans="1:14" x14ac:dyDescent="0.25">
      <c r="G10" s="12" t="s">
        <v>71</v>
      </c>
      <c r="H10" s="10" t="s">
        <v>77</v>
      </c>
      <c r="I10" s="2" t="s">
        <v>93</v>
      </c>
    </row>
    <row r="11" spans="1:14" x14ac:dyDescent="0.25">
      <c r="F11" s="14" t="e">
        <f>VLOOKUP(E2,G2:H36,2)</f>
        <v>#N/A</v>
      </c>
      <c r="G11" s="12" t="s">
        <v>72</v>
      </c>
      <c r="H11" s="10" t="s">
        <v>77</v>
      </c>
      <c r="I11" s="2" t="s">
        <v>94</v>
      </c>
    </row>
    <row r="12" spans="1:14" x14ac:dyDescent="0.25">
      <c r="G12" s="12" t="s">
        <v>73</v>
      </c>
      <c r="H12" s="10" t="s">
        <v>77</v>
      </c>
      <c r="I12" s="2" t="s">
        <v>95</v>
      </c>
    </row>
    <row r="13" spans="1:14" x14ac:dyDescent="0.25">
      <c r="G13" s="12" t="s">
        <v>74</v>
      </c>
      <c r="H13" s="10" t="s">
        <v>77</v>
      </c>
      <c r="I13" s="2" t="s">
        <v>96</v>
      </c>
    </row>
    <row r="14" spans="1:14" x14ac:dyDescent="0.25">
      <c r="G14" s="12" t="s">
        <v>75</v>
      </c>
      <c r="H14" s="10" t="s">
        <v>77</v>
      </c>
      <c r="I14" s="2" t="s">
        <v>6</v>
      </c>
    </row>
    <row r="15" spans="1:14" x14ac:dyDescent="0.25">
      <c r="G15" s="12" t="s">
        <v>76</v>
      </c>
      <c r="H15" s="10" t="s">
        <v>77</v>
      </c>
      <c r="I15" s="2" t="s">
        <v>97</v>
      </c>
    </row>
    <row r="16" spans="1:14" x14ac:dyDescent="0.25">
      <c r="G16" s="11" t="s">
        <v>56</v>
      </c>
      <c r="H16" s="8" t="s">
        <v>33</v>
      </c>
      <c r="I16" s="2" t="s">
        <v>98</v>
      </c>
    </row>
    <row r="17" spans="7:9" x14ac:dyDescent="0.25">
      <c r="G17" s="11" t="s">
        <v>57</v>
      </c>
      <c r="H17" s="8" t="s">
        <v>34</v>
      </c>
      <c r="I17" s="2" t="s">
        <v>99</v>
      </c>
    </row>
    <row r="18" spans="7:9" x14ac:dyDescent="0.25">
      <c r="G18" s="11" t="s">
        <v>58</v>
      </c>
      <c r="H18" s="8" t="s">
        <v>35</v>
      </c>
      <c r="I18" s="2">
        <v>1</v>
      </c>
    </row>
    <row r="19" spans="7:9" x14ac:dyDescent="0.25">
      <c r="G19" s="11" t="s">
        <v>59</v>
      </c>
      <c r="H19" s="8" t="s">
        <v>36</v>
      </c>
      <c r="I19" s="2">
        <v>2</v>
      </c>
    </row>
    <row r="20" spans="7:9" x14ac:dyDescent="0.25">
      <c r="G20" s="11" t="s">
        <v>60</v>
      </c>
      <c r="H20" s="8" t="s">
        <v>37</v>
      </c>
      <c r="I20" s="2">
        <v>3</v>
      </c>
    </row>
    <row r="21" spans="7:9" x14ac:dyDescent="0.25">
      <c r="G21" s="11" t="s">
        <v>61</v>
      </c>
      <c r="H21" s="8" t="s">
        <v>38</v>
      </c>
      <c r="I21" s="2">
        <v>4</v>
      </c>
    </row>
    <row r="22" spans="7:9" x14ac:dyDescent="0.25">
      <c r="G22" s="13" t="s">
        <v>65</v>
      </c>
      <c r="H22" s="10" t="s">
        <v>77</v>
      </c>
      <c r="I22" s="2">
        <v>5</v>
      </c>
    </row>
    <row r="23" spans="7:9" x14ac:dyDescent="0.25">
      <c r="G23" s="11" t="s">
        <v>49</v>
      </c>
      <c r="H23" s="8" t="s">
        <v>26</v>
      </c>
      <c r="I23" s="2">
        <v>6</v>
      </c>
    </row>
    <row r="24" spans="7:9" x14ac:dyDescent="0.25">
      <c r="G24" s="11" t="s">
        <v>50</v>
      </c>
      <c r="H24" s="8" t="s">
        <v>27</v>
      </c>
      <c r="I24" s="2">
        <v>7</v>
      </c>
    </row>
    <row r="25" spans="7:9" x14ac:dyDescent="0.25">
      <c r="G25" s="11" t="s">
        <v>51</v>
      </c>
      <c r="H25" s="8" t="s">
        <v>28</v>
      </c>
      <c r="I25" s="2">
        <v>8</v>
      </c>
    </row>
    <row r="26" spans="7:9" x14ac:dyDescent="0.25">
      <c r="G26" s="11" t="s">
        <v>52</v>
      </c>
      <c r="H26" s="8" t="s">
        <v>29</v>
      </c>
      <c r="I26" s="2">
        <v>9</v>
      </c>
    </row>
    <row r="27" spans="7:9" x14ac:dyDescent="0.25">
      <c r="G27" s="11" t="s">
        <v>53</v>
      </c>
      <c r="H27" s="8" t="s">
        <v>30</v>
      </c>
      <c r="I27" s="2">
        <v>10</v>
      </c>
    </row>
    <row r="28" spans="7:9" x14ac:dyDescent="0.25">
      <c r="G28" s="11" t="s">
        <v>54</v>
      </c>
      <c r="H28" s="8" t="s">
        <v>31</v>
      </c>
      <c r="I28" s="2">
        <v>11</v>
      </c>
    </row>
    <row r="29" spans="7:9" x14ac:dyDescent="0.25">
      <c r="G29" s="11" t="s">
        <v>55</v>
      </c>
      <c r="H29" s="8" t="s">
        <v>32</v>
      </c>
      <c r="I29" s="2">
        <v>12</v>
      </c>
    </row>
    <row r="30" spans="7:9" x14ac:dyDescent="0.25">
      <c r="G30" s="11" t="s">
        <v>42</v>
      </c>
      <c r="H30" s="9" t="s">
        <v>20</v>
      </c>
      <c r="I30" s="2">
        <v>13</v>
      </c>
    </row>
    <row r="31" spans="7:9" x14ac:dyDescent="0.25">
      <c r="G31" s="11" t="s">
        <v>43</v>
      </c>
      <c r="H31" s="9" t="s">
        <v>21</v>
      </c>
      <c r="I31" s="2">
        <v>14</v>
      </c>
    </row>
    <row r="32" spans="7:9" x14ac:dyDescent="0.25">
      <c r="G32" s="11" t="s">
        <v>44</v>
      </c>
      <c r="H32" s="9" t="s">
        <v>22</v>
      </c>
      <c r="I32" s="2">
        <v>15</v>
      </c>
    </row>
    <row r="33" spans="7:9" x14ac:dyDescent="0.25">
      <c r="G33" s="11" t="s">
        <v>45</v>
      </c>
      <c r="H33" s="9" t="s">
        <v>12</v>
      </c>
      <c r="I33" s="2">
        <v>16</v>
      </c>
    </row>
    <row r="34" spans="7:9" x14ac:dyDescent="0.25">
      <c r="G34" s="11" t="s">
        <v>46</v>
      </c>
      <c r="H34" s="9" t="s">
        <v>23</v>
      </c>
    </row>
    <row r="35" spans="7:9" x14ac:dyDescent="0.25">
      <c r="G35" s="11" t="s">
        <v>47</v>
      </c>
      <c r="H35" s="9" t="s">
        <v>24</v>
      </c>
    </row>
    <row r="36" spans="7:9" x14ac:dyDescent="0.25">
      <c r="G36" s="11" t="s">
        <v>48</v>
      </c>
      <c r="H36" s="9" t="s">
        <v>25</v>
      </c>
    </row>
  </sheetData>
  <sortState xmlns:xlrd2="http://schemas.microsoft.com/office/spreadsheetml/2017/richdata2" ref="G2:H25">
    <sortCondition ref="G2:G25"/>
  </sortState>
  <mergeCells count="1">
    <mergeCell ref="D1:H1"/>
  </mergeCells>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EDF3D2B73BD94496B95AC9930685EF" ma:contentTypeVersion="21" ma:contentTypeDescription="Criar um novo documento." ma:contentTypeScope="" ma:versionID="9968cfb5fc132c49c2c7294dc33e7d4e">
  <xsd:schema xmlns:xsd="http://www.w3.org/2001/XMLSchema" xmlns:xs="http://www.w3.org/2001/XMLSchema" xmlns:p="http://schemas.microsoft.com/office/2006/metadata/properties" xmlns:ns2="0ea1897f-0f74-4e8d-9833-8664a6faf16d" xmlns:ns3="35ac4379-a43c-4445-b5b3-413d8610d940" targetNamespace="http://schemas.microsoft.com/office/2006/metadata/properties" ma:root="true" ma:fieldsID="ca29ed9e6c696824b9f48ab60a2c6972" ns2:_="" ns3:_="">
    <xsd:import namespace="0ea1897f-0f74-4e8d-9833-8664a6faf16d"/>
    <xsd:import namespace="35ac4379-a43c-4445-b5b3-413d8610d9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1897f-0f74-4e8d-9833-8664a6faf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m" ma:readOnly="false" ma:fieldId="{5cf76f15-5ced-4ddc-b409-7134ff3c332f}" ma:taxonomyMulti="true" ma:sspId="3b4880d6-c743-4c22-8487-ce87ce1aa7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ac4379-a43c-4445-b5b3-413d8610d94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cbc2c6f-d776-4ef8-ac4a-a94c38092746}" ma:internalName="TaxCatchAll" ma:showField="CatchAllData" ma:web="35ac4379-a43c-4445-b5b3-413d8610d94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5ac4379-a43c-4445-b5b3-413d8610d940" xsi:nil="true"/>
    <lcf76f155ced4ddcb4097134ff3c332f xmlns="0ea1897f-0f74-4e8d-9833-8664a6faf1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CA0AFA-1085-47C8-8BBC-3107524E2C98}">
  <ds:schemaRefs>
    <ds:schemaRef ds:uri="http://schemas.microsoft.com/sharepoint/v3/contenttype/forms"/>
  </ds:schemaRefs>
</ds:datastoreItem>
</file>

<file path=customXml/itemProps2.xml><?xml version="1.0" encoding="utf-8"?>
<ds:datastoreItem xmlns:ds="http://schemas.openxmlformats.org/officeDocument/2006/customXml" ds:itemID="{695F60EC-09B0-4D87-A236-7F8179571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1897f-0f74-4e8d-9833-8664a6faf16d"/>
    <ds:schemaRef ds:uri="35ac4379-a43c-4445-b5b3-413d8610d9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2EA51B-304D-4DF4-81AB-EF9CCAFCD19B}">
  <ds:schemaRefs>
    <ds:schemaRef ds:uri="http://schemas.microsoft.com/office/2006/metadata/properties"/>
    <ds:schemaRef ds:uri="http://schemas.microsoft.com/office/infopath/2007/PartnerControls"/>
    <ds:schemaRef ds:uri="35ac4379-a43c-4445-b5b3-413d8610d940"/>
    <ds:schemaRef ds:uri="0ea1897f-0f74-4e8d-9833-8664a6faf1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3</vt:i4>
      </vt:variant>
    </vt:vector>
  </HeadingPairs>
  <TitlesOfParts>
    <vt:vector size="5" baseType="lpstr">
      <vt:lpstr>Ficha Inscrição VIII TAÇA DE</vt:lpstr>
      <vt:lpstr>Folha2</vt:lpstr>
      <vt:lpstr>'Ficha Inscrição VIII TAÇA DE'!Área_de_Impressão</vt:lpstr>
      <vt:lpstr>clde</vt:lpstr>
      <vt:lpstr>MODALIDADE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Aliete Filipe (DGE)</cp:lastModifiedBy>
  <cp:lastPrinted>2023-11-08T10:26:44Z</cp:lastPrinted>
  <dcterms:created xsi:type="dcterms:W3CDTF">2016-04-02T20:27:43Z</dcterms:created>
  <dcterms:modified xsi:type="dcterms:W3CDTF">2023-11-14T10:18:27Z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0x010100E5EDF3D2B73BD94496B95AC9930685EF</vt:lpwstr>
  </property>
</Properties>
</file>