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raemineduc-my.sharepoint.com/personal/aliete_filipe_dge_mec_pt/Documents/Ambiente de Trabalho/"/>
    </mc:Choice>
  </mc:AlternateContent>
  <xr:revisionPtr revIDLastSave="3" documentId="11_98726C67B4CF77BD40E6C50F199B6E1E33A22E90" xr6:coauthVersionLast="47" xr6:coauthVersionMax="47" xr10:uidLastSave="{7C55FFAC-67B2-49D4-8042-8AD25E5E66FE}"/>
  <workbookProtection lockStructure="1"/>
  <bookViews>
    <workbookView showSheetTabs="0" xWindow="-120" yWindow="-120" windowWidth="29040" windowHeight="15720" xr2:uid="{00000000-000D-0000-FFFF-FFFF00000000}"/>
  </bookViews>
  <sheets>
    <sheet name="Ficha Inscrição IX TAÇA DE" sheetId="12" r:id="rId1"/>
    <sheet name="Folha2" sheetId="13" state="hidden" r:id="rId2"/>
  </sheets>
  <externalReferences>
    <externalReference r:id="rId3"/>
  </externalReferences>
  <definedNames>
    <definedName name="_xlnm.Print_Area" localSheetId="0">'Ficha Inscrição IX TAÇA DE'!$A$1:$R$61</definedName>
    <definedName name="clde">Folha2!$M$2:$M$18</definedName>
    <definedName name="MODALIDADE">Folha2!$K$2:$K$5</definedName>
    <definedName name="sexo">[1]dados!$J$2:$J$3</definedName>
    <definedName name="suplentes">[1]dados!$U$2:$U$4</definedName>
    <definedName name="turma">[1]dados!$S$2:$S$16</definedName>
    <definedName name="Z_300E9EE3_5541_43B9_BA36_BE2DA12AF48C_.wvu.Cols" localSheetId="0" hidden="1">'Ficha Inscrição IX TAÇA DE'!$L:$O,'Ficha Inscrição IX TAÇA DE'!$T:$XFD</definedName>
    <definedName name="Z_300E9EE3_5541_43B9_BA36_BE2DA12AF48C_.wvu.PrintArea" localSheetId="0" hidden="1">'Ficha Inscrição IX TAÇA DE'!$A$1:$R$61</definedName>
    <definedName name="Z_300E9EE3_5541_43B9_BA36_BE2DA12AF48C_.wvu.Rows" localSheetId="0" hidden="1">'Ficha Inscrição IX TAÇA DE'!$63:$1048576</definedName>
  </definedNames>
  <calcPr calcId="191028"/>
  <customWorkbookViews>
    <customWorkbookView name="ASAPTemporary" guid="{300E9EE3-5541-43B9-BA36-BE2DA12AF48C}" maximized="1" xWindow="-8" yWindow="-8" windowWidth="1382" windowHeight="736" activeSheetId="1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6" i="12" l="1"/>
  <c r="H37" i="12"/>
  <c r="H35" i="12"/>
  <c r="D35" i="12"/>
  <c r="D36" i="12"/>
  <c r="D37" i="12"/>
  <c r="D34" i="12"/>
  <c r="H16" i="12"/>
  <c r="P12" i="12"/>
  <c r="I16" i="12"/>
  <c r="H14" i="12"/>
  <c r="H15" i="12"/>
  <c r="H13" i="12"/>
  <c r="G16" i="12"/>
  <c r="G15" i="12"/>
  <c r="G14" i="12"/>
  <c r="G13" i="12"/>
  <c r="G12" i="12"/>
  <c r="H24" i="12"/>
  <c r="H25" i="12"/>
  <c r="H26" i="12"/>
  <c r="H27" i="12"/>
  <c r="H23" i="12"/>
  <c r="D13" i="12"/>
  <c r="D14" i="12"/>
  <c r="D15" i="12"/>
  <c r="D16" i="12"/>
  <c r="D12" i="12"/>
  <c r="D22" i="12"/>
  <c r="D23" i="12"/>
  <c r="D24" i="12"/>
  <c r="D25" i="12"/>
  <c r="D26" i="12"/>
  <c r="D27" i="12"/>
  <c r="D28" i="12"/>
  <c r="G34" i="12"/>
  <c r="G35" i="12"/>
  <c r="G36" i="12"/>
  <c r="G37" i="12"/>
  <c r="G22" i="12"/>
  <c r="G23" i="12"/>
  <c r="G24" i="12"/>
  <c r="G25" i="12"/>
  <c r="G26" i="12"/>
  <c r="G27" i="12"/>
  <c r="G28" i="12"/>
  <c r="U36" i="12"/>
  <c r="P48" i="12"/>
  <c r="W13" i="12"/>
  <c r="W14" i="12"/>
  <c r="W15" i="12"/>
  <c r="W16" i="12"/>
  <c r="W12" i="12"/>
  <c r="W17" i="12" s="1"/>
  <c r="U47" i="12"/>
  <c r="T47" i="12"/>
  <c r="U46" i="12"/>
  <c r="T46" i="12"/>
  <c r="U45" i="12"/>
  <c r="T45" i="12"/>
  <c r="U44" i="12"/>
  <c r="U48" i="12" s="1"/>
  <c r="T44" i="12"/>
  <c r="T48" i="12" s="1"/>
  <c r="V48" i="12" s="1"/>
  <c r="U37" i="12"/>
  <c r="T37" i="12"/>
  <c r="U35" i="12"/>
  <c r="U38" i="12" s="1"/>
  <c r="T35" i="12"/>
  <c r="T38" i="12" s="1"/>
  <c r="U34" i="12"/>
  <c r="T34" i="12"/>
  <c r="T27" i="12"/>
  <c r="U27" i="12"/>
  <c r="U26" i="12"/>
  <c r="T26" i="12"/>
  <c r="U25" i="12"/>
  <c r="T25" i="12"/>
  <c r="U24" i="12"/>
  <c r="T24" i="12"/>
  <c r="U23" i="12"/>
  <c r="U28" i="12" s="1"/>
  <c r="T23" i="12"/>
  <c r="T28" i="12" s="1"/>
  <c r="V28" i="12" s="1"/>
  <c r="U22" i="12"/>
  <c r="T22" i="12"/>
  <c r="U13" i="12"/>
  <c r="U14" i="12"/>
  <c r="U15" i="12"/>
  <c r="U16" i="12"/>
  <c r="U12" i="12"/>
  <c r="T13" i="12"/>
  <c r="T14" i="12"/>
  <c r="T15" i="12"/>
  <c r="T16" i="12"/>
  <c r="T12" i="12"/>
  <c r="T17" i="12" s="1"/>
  <c r="V17" i="12" s="1"/>
  <c r="T36" i="12"/>
  <c r="U17" i="12"/>
  <c r="G38" i="12"/>
  <c r="P45" i="12"/>
  <c r="P46" i="12"/>
  <c r="P47" i="12"/>
  <c r="H46" i="12"/>
  <c r="H47" i="12"/>
  <c r="H45" i="12"/>
  <c r="I48" i="12"/>
  <c r="G48" i="12"/>
  <c r="D48" i="12"/>
  <c r="I47" i="12"/>
  <c r="G47" i="12"/>
  <c r="D47" i="12"/>
  <c r="I46" i="12"/>
  <c r="G46" i="12"/>
  <c r="D46" i="12"/>
  <c r="I45" i="12"/>
  <c r="G45" i="12"/>
  <c r="D45" i="12"/>
  <c r="P44" i="12"/>
  <c r="I44" i="12"/>
  <c r="G44" i="12"/>
  <c r="D44" i="12"/>
  <c r="P35" i="12"/>
  <c r="P36" i="12"/>
  <c r="P37" i="12"/>
  <c r="P38" i="12"/>
  <c r="I38" i="12"/>
  <c r="D38" i="12"/>
  <c r="I37" i="12"/>
  <c r="I36" i="12"/>
  <c r="I35" i="12"/>
  <c r="P34" i="12"/>
  <c r="I34" i="12"/>
  <c r="P23" i="12"/>
  <c r="P24" i="12"/>
  <c r="P25" i="12"/>
  <c r="P26" i="12"/>
  <c r="P27" i="12"/>
  <c r="P28" i="12"/>
  <c r="I23" i="12"/>
  <c r="I24" i="12"/>
  <c r="I25" i="12"/>
  <c r="I26" i="12"/>
  <c r="I27" i="12"/>
  <c r="I28" i="12"/>
  <c r="P22" i="12"/>
  <c r="I22" i="12"/>
  <c r="I13" i="12"/>
  <c r="I14" i="12"/>
  <c r="I15" i="12"/>
  <c r="I12" i="12"/>
  <c r="D2" i="13"/>
  <c r="E6" i="13" s="1"/>
  <c r="F6" i="13" s="1"/>
  <c r="P16" i="12"/>
  <c r="P15" i="12"/>
  <c r="P14" i="12"/>
  <c r="P13" i="12"/>
  <c r="V38" i="12" l="1"/>
  <c r="E5" i="13"/>
  <c r="F5" i="13" s="1"/>
  <c r="E4" i="13"/>
  <c r="F4" i="13" s="1"/>
  <c r="E3" i="13"/>
  <c r="F3" i="13" s="1"/>
  <c r="E2" i="13"/>
  <c r="E8" i="13"/>
  <c r="F8" i="13" s="1"/>
  <c r="E7" i="13"/>
  <c r="F7" i="13" s="1"/>
  <c r="P49" i="12"/>
  <c r="P39" i="12"/>
  <c r="P17" i="12"/>
  <c r="P29" i="12"/>
  <c r="F11" i="13" l="1"/>
  <c r="F2" i="13"/>
  <c r="R7" i="12"/>
</calcChain>
</file>

<file path=xl/sharedStrings.xml><?xml version="1.0" encoding="utf-8"?>
<sst xmlns="http://schemas.openxmlformats.org/spreadsheetml/2006/main" count="190" uniqueCount="133">
  <si>
    <t>IX TAÇA DO DESPORTO ESCOLAR</t>
  </si>
  <si>
    <t>Ficha de Inscrição 2024/2025</t>
  </si>
  <si>
    <t>CRDE</t>
  </si>
  <si>
    <t>Norte</t>
  </si>
  <si>
    <t>CLDE</t>
  </si>
  <si>
    <t>Fase</t>
  </si>
  <si>
    <t>Agrupamento de Escola/
Escola não Agrupada (AE/ENA):</t>
  </si>
  <si>
    <t>Média de Idade dos Alunos (dias):</t>
  </si>
  <si>
    <t>GINÁSTICA</t>
  </si>
  <si>
    <t>(2 Fem. + 2 Mas. + 1 suplente Fem. ou Mas.)</t>
  </si>
  <si>
    <t>Nº</t>
  </si>
  <si>
    <t>Suplente</t>
  </si>
  <si>
    <t>Alunos</t>
  </si>
  <si>
    <t>Escola</t>
  </si>
  <si>
    <t>Turma</t>
  </si>
  <si>
    <t>Género</t>
  </si>
  <si>
    <t>Data de Nascimento</t>
  </si>
  <si>
    <t>Média
Idade (dias)</t>
  </si>
  <si>
    <t>Nº Doc. Identificação</t>
  </si>
  <si>
    <t>Observações</t>
  </si>
  <si>
    <t>FEM</t>
  </si>
  <si>
    <t>MAS</t>
  </si>
  <si>
    <t>FUTEBOL</t>
  </si>
  <si>
    <t>(3 Fem. + 3 Mas.)</t>
  </si>
  <si>
    <t>Árbitro</t>
  </si>
  <si>
    <t>VOLEIBOL</t>
  </si>
  <si>
    <t>(2 Fem. + 2 Mas.)</t>
  </si>
  <si>
    <t>BADMINTON</t>
  </si>
  <si>
    <t>PROFESSORES</t>
  </si>
  <si>
    <t>Nome</t>
  </si>
  <si>
    <t>Contacto Telefónico</t>
  </si>
  <si>
    <t>Contacto E-mail</t>
  </si>
  <si>
    <t>Modalidade</t>
  </si>
  <si>
    <r>
      <t xml:space="preserve">Observações: </t>
    </r>
    <r>
      <rPr>
        <sz val="11"/>
        <color theme="1"/>
        <rFont val="Calibri"/>
        <family val="2"/>
        <scheme val="minor"/>
      </rPr>
      <t>Identificar alunos com alergias alimentares (e de que tipo) ou outros.</t>
    </r>
  </si>
  <si>
    <t>Notas:</t>
  </si>
  <si>
    <t>1) As escolas devem ser portadoras das listagens das turmas participantes (autenticadas pela Direcção) e dos documentos de identificação de todos os alunos.</t>
  </si>
  <si>
    <t>2) Por necessidade decorrente do recente enquadramento legal referente à  proteção de dados, é fundamental que os AE/ENA/EEPC, caso não o tenham feito em documentos próprios internos (no ato de matrícula, na inscrição no Desporto Escolar ou na inscrição para este evento), entreguem aos seus alunos que participem na IX TAÇA DESPORTO ESCOLAR  uma declaração de consentimento expresso para que os Encarregados de Educação autorizem expressamente a utilização dos direitos de imagem (publicação de imagens e vídeos) e a publicação dos dados dos seus educandos (que aparecem nas classificações da prova), no local de competição e no site oficial do Desporto Escolar.</t>
  </si>
  <si>
    <t>DSR</t>
  </si>
  <si>
    <t>FASE</t>
  </si>
  <si>
    <t>SUPLENTES</t>
  </si>
  <si>
    <t>TURMA</t>
  </si>
  <si>
    <t>GÉNERO</t>
  </si>
  <si>
    <t>MODALIDADE</t>
  </si>
  <si>
    <t>SC1</t>
  </si>
  <si>
    <t>Alentejo1</t>
  </si>
  <si>
    <t>Alentejo Central</t>
  </si>
  <si>
    <t>A</t>
  </si>
  <si>
    <t>Mas</t>
  </si>
  <si>
    <t>Badminton</t>
  </si>
  <si>
    <t>Lisboa e Vale do Tejo</t>
  </si>
  <si>
    <t>Local</t>
  </si>
  <si>
    <t>SC2</t>
  </si>
  <si>
    <t>Alentejo2</t>
  </si>
  <si>
    <t>Alto Alentejo</t>
  </si>
  <si>
    <t>B</t>
  </si>
  <si>
    <t>Fem</t>
  </si>
  <si>
    <t>Futebol</t>
  </si>
  <si>
    <t>Centro</t>
  </si>
  <si>
    <t>Nacional</t>
  </si>
  <si>
    <t>SC1 e 2</t>
  </si>
  <si>
    <t>Alentejo3</t>
  </si>
  <si>
    <t>Baixo Alentejo e Alentejo Litoral</t>
  </si>
  <si>
    <t>C</t>
  </si>
  <si>
    <t>Ginástica</t>
  </si>
  <si>
    <t>Algarve</t>
  </si>
  <si>
    <t>Alentejo4</t>
  </si>
  <si>
    <t>-</t>
  </si>
  <si>
    <t>D</t>
  </si>
  <si>
    <t>Voleibol</t>
  </si>
  <si>
    <t>Alentejo</t>
  </si>
  <si>
    <t>Alentejo5</t>
  </si>
  <si>
    <t>E</t>
  </si>
  <si>
    <t>Alentejo6</t>
  </si>
  <si>
    <t>F</t>
  </si>
  <si>
    <t>Alentejo7</t>
  </si>
  <si>
    <t>G</t>
  </si>
  <si>
    <t>Algarve1</t>
  </si>
  <si>
    <t>H</t>
  </si>
  <si>
    <t>Algarve2</t>
  </si>
  <si>
    <t>I</t>
  </si>
  <si>
    <t>Algarve3</t>
  </si>
  <si>
    <t>J</t>
  </si>
  <si>
    <t>Algarve4</t>
  </si>
  <si>
    <t>K</t>
  </si>
  <si>
    <t>Algarve5</t>
  </si>
  <si>
    <t>L</t>
  </si>
  <si>
    <t>Algarve6</t>
  </si>
  <si>
    <t>M</t>
  </si>
  <si>
    <t>Algarve7</t>
  </si>
  <si>
    <t>N</t>
  </si>
  <si>
    <t>Centro1</t>
  </si>
  <si>
    <t>Aveiro</t>
  </si>
  <si>
    <t>O</t>
  </si>
  <si>
    <t>Centro2</t>
  </si>
  <si>
    <t>Castelo Branco</t>
  </si>
  <si>
    <t>P</t>
  </si>
  <si>
    <t>Centro3</t>
  </si>
  <si>
    <t>Coimbra</t>
  </si>
  <si>
    <t>Centro4</t>
  </si>
  <si>
    <t>Guarda</t>
  </si>
  <si>
    <t>Centro5</t>
  </si>
  <si>
    <t>Leiria</t>
  </si>
  <si>
    <t>Centro6</t>
  </si>
  <si>
    <t>Viseu</t>
  </si>
  <si>
    <t>Centro7</t>
  </si>
  <si>
    <t>Lisboa e Vale do Tejo1</t>
  </si>
  <si>
    <t>Amadora, Cascais e Oeiras</t>
  </si>
  <si>
    <t>Lisboa e Vale do Tejo2</t>
  </si>
  <si>
    <t>Leziria e Médio tejo</t>
  </si>
  <si>
    <t>Lisboa e Vale do Tejo3</t>
  </si>
  <si>
    <t>Lisboa</t>
  </si>
  <si>
    <t>Lisboa e Vale do Tejo4</t>
  </si>
  <si>
    <t>Loures, Odivelas e Vila Franca de Xira</t>
  </si>
  <si>
    <t>Lisboa e Vale do Tejo5</t>
  </si>
  <si>
    <t>Oeste</t>
  </si>
  <si>
    <t>Lisboa e Vale do Tejo6</t>
  </si>
  <si>
    <t>Setúbal</t>
  </si>
  <si>
    <t>Lisboa e Vale do Tejo7</t>
  </si>
  <si>
    <t>Sintra</t>
  </si>
  <si>
    <t>Norte1</t>
  </si>
  <si>
    <t>Braga</t>
  </si>
  <si>
    <t>Norte2</t>
  </si>
  <si>
    <t>Bragança e Côa</t>
  </si>
  <si>
    <t>Norte3</t>
  </si>
  <si>
    <t>Entre Douro e Vouga</t>
  </si>
  <si>
    <t>Norte4</t>
  </si>
  <si>
    <t>Porto</t>
  </si>
  <si>
    <t>Norte5</t>
  </si>
  <si>
    <t>Tâmega</t>
  </si>
  <si>
    <t>Norte6</t>
  </si>
  <si>
    <t>Viana do Castelo</t>
  </si>
  <si>
    <t>Norte7</t>
  </si>
  <si>
    <t>Vila Real e Douro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</si>
</sst>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yyyy"/>
  </numFmts>
  <fonts count="26" x14ac:knownFonts="1">
    <font>
      <sz val="11"/>
      <color theme="1"/>
      <name val="Calibri"/>
      <family val="2"/>
      <scheme val="minor"/>
    </font>
    <font>
      <b/>
      <sz val="12"/>
      <name val="Calibri"/>
      <family val="2"/>
      <scheme val="minor"/>
    </font>
    <font>
      <b/>
      <sz val="10"/>
      <name val="Calibri"/>
      <family val="2"/>
      <scheme val="minor"/>
    </font>
    <font>
      <b/>
      <sz val="14"/>
      <name val="Calibri"/>
      <family val="2"/>
      <scheme val="minor"/>
    </font>
    <font>
      <sz val="14"/>
      <color theme="1"/>
      <name val="Calibri"/>
      <family val="2"/>
      <scheme val="minor"/>
    </font>
    <font>
      <sz val="8"/>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sz val="11"/>
      <color theme="1"/>
      <name val="Calibri"/>
      <family val="2"/>
    </font>
    <font>
      <sz val="12"/>
      <color theme="1"/>
      <name val="Calibri"/>
      <family val="2"/>
    </font>
    <font>
      <b/>
      <sz val="12"/>
      <color theme="1"/>
      <name val="Calibri"/>
      <family val="2"/>
      <scheme val="minor"/>
    </font>
    <font>
      <sz val="12"/>
      <name val="Calibri"/>
      <family val="2"/>
      <scheme val="minor"/>
    </font>
    <font>
      <sz val="12"/>
      <name val="Calibri"/>
      <family val="2"/>
    </font>
    <font>
      <b/>
      <sz val="12"/>
      <color theme="0"/>
      <name val="Calibri"/>
      <family val="2"/>
    </font>
    <font>
      <b/>
      <sz val="12"/>
      <name val="Calibri"/>
      <family val="2"/>
    </font>
    <font>
      <b/>
      <sz val="14"/>
      <color theme="1"/>
      <name val="Calibri"/>
      <family val="2"/>
      <scheme val="minor"/>
    </font>
    <font>
      <b/>
      <sz val="20"/>
      <color theme="1"/>
      <name val="Aharoni"/>
      <charset val="177"/>
    </font>
    <font>
      <b/>
      <sz val="14"/>
      <color theme="1"/>
      <name val="Calibri"/>
      <family val="2"/>
    </font>
    <font>
      <sz val="14"/>
      <name val="Calibri"/>
      <family val="2"/>
      <scheme val="minor"/>
    </font>
    <font>
      <b/>
      <sz val="16"/>
      <color theme="0"/>
      <name val="Calibri"/>
      <family val="2"/>
      <scheme val="minor"/>
    </font>
    <font>
      <b/>
      <sz val="11"/>
      <color rgb="FFFF0000"/>
      <name val="Calibri"/>
      <family val="2"/>
      <scheme val="minor"/>
    </font>
    <font>
      <u/>
      <sz val="11"/>
      <color theme="10"/>
      <name val="Calibri"/>
      <family val="2"/>
      <scheme val="minor"/>
    </font>
    <font>
      <u/>
      <sz val="12"/>
      <color theme="10"/>
      <name val="Calibri"/>
      <family val="2"/>
      <scheme val="minor"/>
    </font>
    <font>
      <b/>
      <sz val="11"/>
      <name val="Calibri"/>
      <family val="2"/>
    </font>
    <font>
      <b/>
      <sz val="16"/>
      <color theme="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theme="0" tint="-0.14999847407452621"/>
        <bgColor rgb="FFADB9CA"/>
      </patternFill>
    </fill>
    <fill>
      <patternFill patternType="solid">
        <fgColor theme="0" tint="-0.499984740745262"/>
        <bgColor rgb="FFA8D08D"/>
      </patternFill>
    </fill>
    <fill>
      <patternFill patternType="solid">
        <fgColor theme="4" tint="-0.249977111117893"/>
        <bgColor indexed="64"/>
      </patternFill>
    </fill>
    <fill>
      <patternFill patternType="solid">
        <fgColor theme="0"/>
        <bgColor theme="0"/>
      </patternFill>
    </fill>
  </fills>
  <borders count="47">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medium">
        <color auto="1"/>
      </top>
      <bottom style="hair">
        <color auto="1"/>
      </bottom>
      <diagonal/>
    </border>
    <border>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top style="medium">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style="thick">
        <color rgb="FFFF8585"/>
      </left>
      <right style="thick">
        <color rgb="FFFF8585"/>
      </right>
      <top/>
      <bottom style="thick">
        <color rgb="FFFF8585"/>
      </bottom>
      <diagonal/>
    </border>
    <border>
      <left/>
      <right style="thin">
        <color indexed="64"/>
      </right>
      <top style="medium">
        <color indexed="64"/>
      </top>
      <bottom style="medium">
        <color indexed="64"/>
      </bottom>
      <diagonal/>
    </border>
    <border>
      <left style="thin">
        <color auto="1"/>
      </left>
      <right style="thin">
        <color auto="1"/>
      </right>
      <top style="medium">
        <color auto="1"/>
      </top>
      <bottom style="medium">
        <color auto="1"/>
      </bottom>
      <diagonal/>
    </border>
    <border>
      <left style="thin">
        <color auto="1"/>
      </left>
      <right style="thin">
        <color auto="1"/>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style="thin">
        <color auto="1"/>
      </left>
      <right/>
      <top style="hair">
        <color auto="1"/>
      </top>
      <bottom style="medium">
        <color auto="1"/>
      </bottom>
      <diagonal/>
    </border>
    <border>
      <left/>
      <right style="thin">
        <color indexed="64"/>
      </right>
      <top style="slantDashDot">
        <color indexed="64"/>
      </top>
      <bottom style="medium">
        <color indexed="64"/>
      </bottom>
      <diagonal/>
    </border>
    <border>
      <left style="thin">
        <color indexed="64"/>
      </left>
      <right style="thin">
        <color indexed="64"/>
      </right>
      <top style="slantDashDot">
        <color indexed="64"/>
      </top>
      <bottom style="medium">
        <color indexed="64"/>
      </bottom>
      <diagonal/>
    </border>
    <border>
      <left/>
      <right/>
      <top style="hair">
        <color auto="1"/>
      </top>
      <bottom style="hair">
        <color auto="1"/>
      </bottom>
      <diagonal/>
    </border>
    <border>
      <left style="medium">
        <color theme="1" tint="0.34998626667073579"/>
      </left>
      <right style="medium">
        <color theme="1" tint="0.34998626667073579"/>
      </right>
      <top style="medium">
        <color theme="1" tint="0.34998626667073579"/>
      </top>
      <bottom style="medium">
        <color theme="1" tint="0.34998626667073579"/>
      </bottom>
      <diagonal/>
    </border>
    <border>
      <left/>
      <right style="medium">
        <color theme="1" tint="0.34998626667073579"/>
      </right>
      <top/>
      <bottom/>
      <diagonal/>
    </border>
    <border>
      <left style="medium">
        <color theme="1" tint="0.34998626667073579"/>
      </left>
      <right/>
      <top style="medium">
        <color theme="1" tint="0.34998626667073579"/>
      </top>
      <bottom style="medium">
        <color theme="1" tint="0.34998626667073579"/>
      </bottom>
      <diagonal/>
    </border>
    <border>
      <left/>
      <right/>
      <top style="medium">
        <color theme="1" tint="0.34998626667073579"/>
      </top>
      <bottom style="medium">
        <color theme="1" tint="0.34998626667073579"/>
      </bottom>
      <diagonal/>
    </border>
    <border>
      <left/>
      <right style="medium">
        <color theme="1" tint="0.34998626667073579"/>
      </right>
      <top style="medium">
        <color theme="1" tint="0.34998626667073579"/>
      </top>
      <bottom style="medium">
        <color theme="1" tint="0.34998626667073579"/>
      </bottom>
      <diagonal/>
    </border>
    <border>
      <left style="thin">
        <color auto="1"/>
      </left>
      <right/>
      <top style="slantDashDot">
        <color indexed="64"/>
      </top>
      <bottom style="medium">
        <color indexed="64"/>
      </bottom>
      <diagonal/>
    </border>
    <border>
      <left style="thin">
        <color auto="1"/>
      </left>
      <right style="thin">
        <color auto="1"/>
      </right>
      <top style="hair">
        <color auto="1"/>
      </top>
      <bottom style="slantDashDot">
        <color indexed="64"/>
      </bottom>
      <diagonal/>
    </border>
    <border>
      <left style="thin">
        <color auto="1"/>
      </left>
      <right style="thin">
        <color auto="1"/>
      </right>
      <top style="medium">
        <color auto="1"/>
      </top>
      <bottom/>
      <diagonal/>
    </border>
    <border>
      <left style="thin">
        <color auto="1"/>
      </left>
      <right/>
      <top style="medium">
        <color auto="1"/>
      </top>
      <bottom style="medium">
        <color auto="1"/>
      </bottom>
      <diagonal/>
    </border>
    <border>
      <left/>
      <right/>
      <top style="medium">
        <color auto="1"/>
      </top>
      <bottom style="medium">
        <color auto="1"/>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style="medium">
        <color auto="1"/>
      </top>
      <bottom style="hair">
        <color auto="1"/>
      </bottom>
      <diagonal/>
    </border>
    <border>
      <left style="thin">
        <color auto="1"/>
      </left>
      <right style="medium">
        <color indexed="64"/>
      </right>
      <top style="medium">
        <color auto="1"/>
      </top>
      <bottom style="hair">
        <color auto="1"/>
      </bottom>
      <diagonal/>
    </border>
    <border>
      <left style="medium">
        <color indexed="64"/>
      </left>
      <right style="thin">
        <color auto="1"/>
      </right>
      <top style="hair">
        <color auto="1"/>
      </top>
      <bottom style="hair">
        <color auto="1"/>
      </bottom>
      <diagonal/>
    </border>
    <border>
      <left style="thin">
        <color auto="1"/>
      </left>
      <right style="medium">
        <color indexed="64"/>
      </right>
      <top style="hair">
        <color auto="1"/>
      </top>
      <bottom style="hair">
        <color auto="1"/>
      </bottom>
      <diagonal/>
    </border>
    <border>
      <left style="medium">
        <color indexed="64"/>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top style="medium">
        <color indexed="64"/>
      </top>
      <bottom style="medium">
        <color auto="1"/>
      </bottom>
      <diagonal/>
    </border>
    <border>
      <left style="medium">
        <color indexed="64"/>
      </left>
      <right style="thin">
        <color auto="1"/>
      </right>
      <top style="hair">
        <color auto="1"/>
      </top>
      <bottom/>
      <diagonal/>
    </border>
    <border>
      <left style="thin">
        <color auto="1"/>
      </left>
      <right style="medium">
        <color indexed="64"/>
      </right>
      <top style="hair">
        <color auto="1"/>
      </top>
      <bottom/>
      <diagonal/>
    </border>
    <border>
      <left style="medium">
        <color indexed="64"/>
      </left>
      <right style="thin">
        <color indexed="64"/>
      </right>
      <top style="slantDashDot">
        <color indexed="64"/>
      </top>
      <bottom style="medium">
        <color indexed="64"/>
      </bottom>
      <diagonal/>
    </border>
    <border>
      <left style="thin">
        <color indexed="64"/>
      </left>
      <right style="medium">
        <color indexed="64"/>
      </right>
      <top style="slantDashDot">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3">
    <xf numFmtId="0" fontId="0" fillId="0" borderId="0"/>
    <xf numFmtId="0" fontId="22" fillId="0" borderId="0" applyNumberFormat="0" applyFill="0" applyBorder="0" applyAlignment="0" applyProtection="0"/>
    <xf numFmtId="0" fontId="22" fillId="0" borderId="0" applyNumberFormat="0" applyFill="0" applyBorder="0" applyAlignment="0" applyProtection="0"/>
  </cellStyleXfs>
  <cellXfs count="170">
    <xf numFmtId="0" fontId="0" fillId="0" borderId="0" xfId="0"/>
    <xf numFmtId="0" fontId="8" fillId="0" borderId="0" xfId="0" applyFont="1"/>
    <xf numFmtId="0" fontId="0" fillId="0" borderId="0" xfId="0" applyAlignment="1">
      <alignment horizontal="center"/>
    </xf>
    <xf numFmtId="0" fontId="11" fillId="0" borderId="0" xfId="0" applyFont="1" applyAlignment="1">
      <alignment horizontal="center"/>
    </xf>
    <xf numFmtId="0" fontId="0" fillId="0" borderId="0" xfId="0" applyAlignment="1">
      <alignment vertical="center"/>
    </xf>
    <xf numFmtId="0" fontId="0" fillId="0" borderId="0" xfId="0" applyAlignment="1">
      <alignment horizontal="center" vertical="center"/>
    </xf>
    <xf numFmtId="0" fontId="6" fillId="0" borderId="0" xfId="0" applyFont="1" applyAlignment="1">
      <alignment horizontal="center" vertical="center"/>
    </xf>
    <xf numFmtId="0" fontId="0" fillId="0" borderId="0" xfId="0" applyAlignment="1">
      <alignment horizontal="left"/>
    </xf>
    <xf numFmtId="0" fontId="0" fillId="0" borderId="2" xfId="0" applyBorder="1" applyAlignment="1">
      <alignment horizontal="left" vertical="center"/>
    </xf>
    <xf numFmtId="0" fontId="6" fillId="0" borderId="2" xfId="0" applyFont="1" applyBorder="1" applyAlignment="1">
      <alignment horizontal="left" vertical="center"/>
    </xf>
    <xf numFmtId="0" fontId="0" fillId="0" borderId="2" xfId="0" quotePrefix="1" applyBorder="1" applyAlignment="1">
      <alignment horizontal="left" vertical="center"/>
    </xf>
    <xf numFmtId="0" fontId="0" fillId="4" borderId="2" xfId="0" applyFill="1" applyBorder="1" applyAlignment="1">
      <alignment vertical="center"/>
    </xf>
    <xf numFmtId="0" fontId="0" fillId="4" borderId="2" xfId="0" applyFill="1" applyBorder="1"/>
    <xf numFmtId="0" fontId="0" fillId="4" borderId="3" xfId="0" applyFill="1" applyBorder="1" applyAlignment="1">
      <alignment vertical="center"/>
    </xf>
    <xf numFmtId="0" fontId="0" fillId="5" borderId="0" xfId="0" applyFill="1"/>
    <xf numFmtId="0" fontId="7" fillId="2" borderId="0" xfId="0" applyFont="1" applyFill="1" applyAlignment="1">
      <alignment horizontal="center" vertical="center"/>
    </xf>
    <xf numFmtId="0" fontId="9" fillId="0" borderId="6" xfId="0" applyFont="1" applyBorder="1" applyAlignment="1">
      <alignment vertical="center"/>
    </xf>
    <xf numFmtId="0" fontId="9" fillId="4" borderId="9" xfId="0" applyFont="1" applyFill="1" applyBorder="1" applyAlignment="1">
      <alignment vertical="center"/>
    </xf>
    <xf numFmtId="0" fontId="9" fillId="0" borderId="9" xfId="0" applyFont="1" applyBorder="1" applyAlignment="1">
      <alignment vertical="center"/>
    </xf>
    <xf numFmtId="1" fontId="10" fillId="0" borderId="6" xfId="0" applyNumberFormat="1" applyFont="1" applyBorder="1" applyAlignment="1" applyProtection="1">
      <alignment horizontal="center" vertical="center" shrinkToFit="1"/>
      <protection hidden="1"/>
    </xf>
    <xf numFmtId="1" fontId="10" fillId="4" borderId="9" xfId="0" applyNumberFormat="1" applyFont="1" applyFill="1" applyBorder="1" applyAlignment="1" applyProtection="1">
      <alignment horizontal="center" vertical="center" shrinkToFit="1"/>
      <protection hidden="1"/>
    </xf>
    <xf numFmtId="1" fontId="10" fillId="0" borderId="9" xfId="0" applyNumberFormat="1" applyFont="1" applyBorder="1" applyAlignment="1" applyProtection="1">
      <alignment horizontal="center" vertical="center" shrinkToFit="1"/>
      <protection hidden="1"/>
    </xf>
    <xf numFmtId="0" fontId="10" fillId="0" borderId="7" xfId="0" applyFont="1" applyBorder="1" applyAlignment="1" applyProtection="1">
      <alignment horizontal="right" vertical="center" shrinkToFit="1"/>
      <protection hidden="1"/>
    </xf>
    <xf numFmtId="0" fontId="10" fillId="4" borderId="10" xfId="0" applyFont="1" applyFill="1" applyBorder="1" applyAlignment="1" applyProtection="1">
      <alignment horizontal="right" vertical="center" shrinkToFit="1"/>
      <protection hidden="1"/>
    </xf>
    <xf numFmtId="0" fontId="10" fillId="0" borderId="10" xfId="0" applyFont="1" applyBorder="1" applyAlignment="1" applyProtection="1">
      <alignment horizontal="right" vertical="center" shrinkToFit="1"/>
      <protection hidden="1"/>
    </xf>
    <xf numFmtId="0" fontId="10" fillId="0" borderId="6" xfId="0" applyFont="1" applyBorder="1" applyAlignment="1" applyProtection="1">
      <alignment horizontal="left" vertical="center" shrinkToFit="1"/>
      <protection locked="0"/>
    </xf>
    <xf numFmtId="0" fontId="10" fillId="4" borderId="9" xfId="0" applyFont="1" applyFill="1" applyBorder="1" applyAlignment="1" applyProtection="1">
      <alignment horizontal="left" vertical="center" shrinkToFit="1"/>
      <protection locked="0"/>
    </xf>
    <xf numFmtId="0" fontId="10" fillId="0" borderId="9" xfId="0" applyFont="1" applyBorder="1" applyAlignment="1" applyProtection="1">
      <alignment horizontal="left" vertical="center" shrinkToFit="1"/>
      <protection locked="0"/>
    </xf>
    <xf numFmtId="0" fontId="9" fillId="0" borderId="6" xfId="0" applyFont="1" applyBorder="1" applyAlignment="1" applyProtection="1">
      <alignment horizontal="center" vertical="center" shrinkToFit="1"/>
      <protection locked="0"/>
    </xf>
    <xf numFmtId="0" fontId="9" fillId="4" borderId="9" xfId="0" applyFont="1" applyFill="1" applyBorder="1" applyAlignment="1" applyProtection="1">
      <alignment horizontal="center" vertical="center" shrinkToFit="1"/>
      <protection locked="0"/>
    </xf>
    <xf numFmtId="0" fontId="9" fillId="0" borderId="9" xfId="0" applyFont="1" applyBorder="1" applyAlignment="1" applyProtection="1">
      <alignment horizontal="center" vertical="center" shrinkToFit="1"/>
      <protection locked="0"/>
    </xf>
    <xf numFmtId="0" fontId="10" fillId="0" borderId="5" xfId="0" applyFont="1" applyBorder="1" applyAlignment="1" applyProtection="1">
      <alignment horizontal="left" vertical="center" shrinkToFit="1"/>
      <protection locked="0"/>
    </xf>
    <xf numFmtId="14" fontId="10" fillId="0" borderId="6" xfId="0" applyNumberFormat="1" applyFont="1" applyBorder="1" applyAlignment="1" applyProtection="1">
      <alignment horizontal="center" vertical="center" shrinkToFit="1"/>
      <protection locked="0"/>
    </xf>
    <xf numFmtId="14" fontId="10" fillId="4" borderId="9" xfId="0" applyNumberFormat="1" applyFont="1" applyFill="1" applyBorder="1" applyAlignment="1" applyProtection="1">
      <alignment horizontal="center" vertical="center" shrinkToFit="1"/>
      <protection locked="0"/>
    </xf>
    <xf numFmtId="14" fontId="10" fillId="0" borderId="9" xfId="0" applyNumberFormat="1" applyFont="1" applyBorder="1" applyAlignment="1" applyProtection="1">
      <alignment horizontal="center" vertical="center" shrinkToFit="1"/>
      <protection locked="0"/>
    </xf>
    <xf numFmtId="165" fontId="0" fillId="0" borderId="0" xfId="0" applyNumberFormat="1" applyAlignment="1">
      <alignment horizontal="center" vertical="center"/>
    </xf>
    <xf numFmtId="0" fontId="12" fillId="3" borderId="0" xfId="0" applyFont="1" applyFill="1" applyAlignment="1">
      <alignment vertical="center" wrapText="1"/>
    </xf>
    <xf numFmtId="0" fontId="1" fillId="0" borderId="0" xfId="0" applyFont="1" applyAlignment="1">
      <alignment vertical="center" wrapText="1"/>
    </xf>
    <xf numFmtId="0" fontId="10" fillId="4" borderId="9" xfId="0" applyFont="1" applyFill="1" applyBorder="1" applyAlignment="1" applyProtection="1">
      <alignment horizontal="left" vertical="center" shrinkToFit="1"/>
      <protection hidden="1"/>
    </xf>
    <xf numFmtId="1" fontId="0" fillId="0" borderId="0" xfId="0" applyNumberFormat="1" applyAlignment="1">
      <alignment horizontal="center" vertical="center"/>
    </xf>
    <xf numFmtId="14" fontId="10" fillId="4" borderId="11" xfId="0" applyNumberFormat="1" applyFont="1" applyFill="1" applyBorder="1" applyAlignment="1" applyProtection="1">
      <alignment horizontal="center" vertical="center" shrinkToFit="1"/>
      <protection locked="0"/>
    </xf>
    <xf numFmtId="0" fontId="9" fillId="4" borderId="11" xfId="0" applyFont="1" applyFill="1" applyBorder="1" applyAlignment="1">
      <alignment vertical="center"/>
    </xf>
    <xf numFmtId="1" fontId="10" fillId="4" borderId="11" xfId="0" applyNumberFormat="1" applyFont="1" applyFill="1" applyBorder="1" applyAlignment="1" applyProtection="1">
      <alignment horizontal="center" vertical="center" shrinkToFit="1"/>
      <protection hidden="1"/>
    </xf>
    <xf numFmtId="164" fontId="14" fillId="8" borderId="13" xfId="0" applyNumberFormat="1" applyFont="1" applyFill="1" applyBorder="1" applyAlignment="1" applyProtection="1">
      <alignment horizontal="center" vertical="center" shrinkToFit="1"/>
      <protection hidden="1"/>
    </xf>
    <xf numFmtId="0" fontId="10" fillId="0" borderId="6" xfId="0" applyFont="1" applyBorder="1" applyAlignment="1" applyProtection="1">
      <alignment horizontal="right" vertical="center" shrinkToFit="1"/>
      <protection hidden="1"/>
    </xf>
    <xf numFmtId="0" fontId="10" fillId="4" borderId="9" xfId="0" applyFont="1" applyFill="1" applyBorder="1" applyAlignment="1" applyProtection="1">
      <alignment horizontal="right" vertical="center" shrinkToFit="1"/>
      <protection hidden="1"/>
    </xf>
    <xf numFmtId="0" fontId="9" fillId="0" borderId="16" xfId="0" applyFont="1" applyBorder="1" applyAlignment="1" applyProtection="1">
      <alignment horizontal="center" vertical="center" shrinkToFit="1"/>
      <protection locked="0"/>
    </xf>
    <xf numFmtId="0" fontId="10" fillId="0" borderId="19" xfId="0" applyFont="1" applyBorder="1" applyAlignment="1" applyProtection="1">
      <alignment horizontal="right" vertical="center" shrinkToFit="1"/>
      <protection hidden="1"/>
    </xf>
    <xf numFmtId="14" fontId="10" fillId="0" borderId="16" xfId="0" applyNumberFormat="1" applyFont="1" applyBorder="1" applyAlignment="1" applyProtection="1">
      <alignment horizontal="center" vertical="center" shrinkToFit="1"/>
      <protection locked="0"/>
    </xf>
    <xf numFmtId="0" fontId="9" fillId="0" borderId="16" xfId="0" applyFont="1" applyBorder="1" applyAlignment="1">
      <alignment vertical="center"/>
    </xf>
    <xf numFmtId="1" fontId="10" fillId="0" borderId="16" xfId="0" applyNumberFormat="1" applyFont="1" applyBorder="1" applyAlignment="1" applyProtection="1">
      <alignment horizontal="center" vertical="center" shrinkToFit="1"/>
      <protection hidden="1"/>
    </xf>
    <xf numFmtId="0" fontId="10" fillId="0" borderId="9" xfId="0" applyFont="1" applyBorder="1" applyAlignment="1" applyProtection="1">
      <alignment horizontal="right" vertical="center" shrinkToFit="1"/>
      <protection hidden="1"/>
    </xf>
    <xf numFmtId="0" fontId="10" fillId="0" borderId="21" xfId="0" applyFont="1" applyBorder="1" applyAlignment="1" applyProtection="1">
      <alignment horizontal="right" vertical="center" shrinkToFit="1"/>
      <protection hidden="1"/>
    </xf>
    <xf numFmtId="0" fontId="10" fillId="0" borderId="21" xfId="0" applyFont="1" applyBorder="1" applyAlignment="1" applyProtection="1">
      <alignment horizontal="left" vertical="center" shrinkToFit="1"/>
      <protection locked="0"/>
    </xf>
    <xf numFmtId="14" fontId="10" fillId="0" borderId="21" xfId="0" applyNumberFormat="1" applyFont="1" applyBorder="1" applyAlignment="1" applyProtection="1">
      <alignment horizontal="center" vertical="center" shrinkToFit="1"/>
      <protection locked="0"/>
    </xf>
    <xf numFmtId="0" fontId="9" fillId="0" borderId="21" xfId="0" applyFont="1" applyBorder="1" applyAlignment="1">
      <alignment vertical="center"/>
    </xf>
    <xf numFmtId="1" fontId="10" fillId="0" borderId="21" xfId="0" applyNumberFormat="1" applyFont="1" applyBorder="1" applyAlignment="1" applyProtection="1">
      <alignment horizontal="center" vertical="center" shrinkToFit="1"/>
      <protection hidden="1"/>
    </xf>
    <xf numFmtId="0" fontId="0" fillId="0" borderId="0" xfId="0" applyProtection="1">
      <protection hidden="1"/>
    </xf>
    <xf numFmtId="0" fontId="11" fillId="0" borderId="0" xfId="0" applyFont="1"/>
    <xf numFmtId="0" fontId="12" fillId="3" borderId="23" xfId="0" applyFont="1" applyFill="1" applyBorder="1" applyAlignment="1">
      <alignment vertical="center" wrapText="1"/>
    </xf>
    <xf numFmtId="0" fontId="7" fillId="0" borderId="24" xfId="0" applyFont="1" applyBorder="1" applyAlignment="1">
      <alignment horizontal="right" vertical="center" indent="1"/>
    </xf>
    <xf numFmtId="0" fontId="3" fillId="2" borderId="23" xfId="0" applyFont="1" applyFill="1" applyBorder="1" applyAlignment="1">
      <alignment horizontal="right" vertical="center" wrapText="1" indent="1"/>
    </xf>
    <xf numFmtId="0" fontId="19" fillId="3" borderId="23" xfId="0" applyFont="1" applyFill="1" applyBorder="1" applyAlignment="1" applyProtection="1">
      <alignment horizontal="left" vertical="center" indent="1" shrinkToFit="1"/>
      <protection locked="0"/>
    </xf>
    <xf numFmtId="0" fontId="10" fillId="4" borderId="12" xfId="0" applyFont="1" applyFill="1" applyBorder="1" applyAlignment="1" applyProtection="1">
      <alignment horizontal="right" vertical="center" shrinkToFit="1"/>
      <protection hidden="1"/>
    </xf>
    <xf numFmtId="0" fontId="10" fillId="0" borderId="28" xfId="0" applyFont="1" applyBorder="1" applyAlignment="1" applyProtection="1">
      <alignment horizontal="right" vertical="center" shrinkToFit="1"/>
      <protection hidden="1"/>
    </xf>
    <xf numFmtId="0" fontId="10" fillId="0" borderId="20" xfId="0" applyFont="1" applyBorder="1" applyAlignment="1" applyProtection="1">
      <alignment horizontal="left" vertical="center" shrinkToFit="1"/>
      <protection locked="0"/>
    </xf>
    <xf numFmtId="0" fontId="10" fillId="4" borderId="8" xfId="0" applyFont="1" applyFill="1" applyBorder="1" applyAlignment="1" applyProtection="1">
      <alignment horizontal="left" vertical="center" shrinkToFit="1"/>
      <protection hidden="1"/>
    </xf>
    <xf numFmtId="0" fontId="10" fillId="4" borderId="18" xfId="0" applyFont="1" applyFill="1" applyBorder="1" applyAlignment="1" applyProtection="1">
      <alignment horizontal="left" vertical="center" shrinkToFit="1"/>
      <protection hidden="1"/>
    </xf>
    <xf numFmtId="0" fontId="10" fillId="0" borderId="8" xfId="0" applyFont="1" applyBorder="1" applyAlignment="1" applyProtection="1">
      <alignment horizontal="left" vertical="center" shrinkToFit="1"/>
      <protection hidden="1"/>
    </xf>
    <xf numFmtId="0" fontId="10" fillId="0" borderId="16" xfId="0" applyFont="1" applyBorder="1" applyAlignment="1" applyProtection="1">
      <alignment horizontal="left" vertical="center" shrinkToFit="1"/>
      <protection locked="0"/>
    </xf>
    <xf numFmtId="0" fontId="9" fillId="4" borderId="16" xfId="0" applyFont="1" applyFill="1" applyBorder="1" applyAlignment="1" applyProtection="1">
      <alignment horizontal="center" vertical="center" shrinkToFit="1"/>
      <protection locked="0"/>
    </xf>
    <xf numFmtId="0" fontId="10" fillId="4" borderId="11" xfId="0" applyFont="1" applyFill="1" applyBorder="1" applyAlignment="1" applyProtection="1">
      <alignment horizontal="left" vertical="center" shrinkToFit="1"/>
      <protection locked="0"/>
    </xf>
    <xf numFmtId="0" fontId="10" fillId="4" borderId="16" xfId="0" applyFont="1" applyFill="1" applyBorder="1" applyAlignment="1" applyProtection="1">
      <alignment horizontal="left" vertical="center" shrinkToFit="1"/>
      <protection locked="0"/>
    </xf>
    <xf numFmtId="0" fontId="10" fillId="0" borderId="9" xfId="0" applyFont="1" applyBorder="1" applyAlignment="1" applyProtection="1">
      <alignment horizontal="center" vertical="center" shrinkToFit="1"/>
      <protection locked="0"/>
    </xf>
    <xf numFmtId="0" fontId="10" fillId="4" borderId="9" xfId="0" applyFont="1" applyFill="1" applyBorder="1" applyAlignment="1" applyProtection="1">
      <alignment horizontal="center" vertical="center" shrinkToFit="1"/>
      <protection locked="0"/>
    </xf>
    <xf numFmtId="0" fontId="10" fillId="0" borderId="6" xfId="0" applyFont="1" applyBorder="1" applyAlignment="1" applyProtection="1">
      <alignment horizontal="center" vertical="center" shrinkToFit="1"/>
      <protection locked="0"/>
    </xf>
    <xf numFmtId="0" fontId="10" fillId="0" borderId="21" xfId="0" applyFont="1" applyBorder="1" applyAlignment="1" applyProtection="1">
      <alignment horizontal="center" vertical="center" shrinkToFit="1"/>
      <protection locked="0"/>
    </xf>
    <xf numFmtId="0" fontId="10" fillId="4" borderId="11" xfId="0" applyFont="1" applyFill="1" applyBorder="1" applyAlignment="1" applyProtection="1">
      <alignment horizontal="center" vertical="center" shrinkToFit="1"/>
      <protection locked="0"/>
    </xf>
    <xf numFmtId="0" fontId="15" fillId="7" borderId="15" xfId="0" applyFont="1" applyFill="1" applyBorder="1" applyAlignment="1">
      <alignment horizontal="center" vertical="center"/>
    </xf>
    <xf numFmtId="0" fontId="15" fillId="7" borderId="31" xfId="0" applyFont="1" applyFill="1" applyBorder="1" applyAlignment="1">
      <alignment horizontal="center" vertical="center"/>
    </xf>
    <xf numFmtId="0" fontId="15" fillId="7" borderId="33" xfId="0" applyFont="1" applyFill="1" applyBorder="1" applyAlignment="1">
      <alignment horizontal="center" vertical="center"/>
    </xf>
    <xf numFmtId="0" fontId="15" fillId="7" borderId="30" xfId="0" applyFont="1" applyFill="1" applyBorder="1" applyAlignment="1">
      <alignment horizontal="center" vertical="center" textRotation="90"/>
    </xf>
    <xf numFmtId="0" fontId="15" fillId="7" borderId="30" xfId="0" applyFont="1" applyFill="1" applyBorder="1" applyAlignment="1">
      <alignment horizontal="center" vertical="center" wrapText="1"/>
    </xf>
    <xf numFmtId="0" fontId="15" fillId="7" borderId="30" xfId="0" applyFont="1" applyFill="1" applyBorder="1" applyAlignment="1">
      <alignment horizontal="center" vertical="center"/>
    </xf>
    <xf numFmtId="0" fontId="24" fillId="7" borderId="30" xfId="0" applyFont="1" applyFill="1" applyBorder="1" applyAlignment="1">
      <alignment horizontal="center" vertical="center"/>
    </xf>
    <xf numFmtId="0" fontId="9" fillId="2" borderId="30" xfId="0" applyFont="1" applyFill="1" applyBorder="1" applyAlignment="1">
      <alignment vertical="center"/>
    </xf>
    <xf numFmtId="0" fontId="24" fillId="7" borderId="30" xfId="0" applyFont="1" applyFill="1" applyBorder="1" applyAlignment="1">
      <alignment horizontal="center" vertical="center" wrapText="1"/>
    </xf>
    <xf numFmtId="0" fontId="15" fillId="7" borderId="34" xfId="0" applyFont="1" applyFill="1" applyBorder="1" applyAlignment="1">
      <alignment horizontal="center" vertical="center" wrapText="1"/>
    </xf>
    <xf numFmtId="0" fontId="10" fillId="0" borderId="35" xfId="0" applyFont="1" applyBorder="1" applyAlignment="1" applyProtection="1">
      <alignment horizontal="center" vertical="center" wrapText="1"/>
      <protection hidden="1"/>
    </xf>
    <xf numFmtId="0" fontId="9" fillId="0" borderId="36" xfId="0" applyFont="1" applyBorder="1" applyAlignment="1" applyProtection="1">
      <alignment vertical="center" shrinkToFit="1"/>
      <protection locked="0"/>
    </xf>
    <xf numFmtId="0" fontId="10" fillId="4" borderId="37" xfId="0" applyFont="1" applyFill="1" applyBorder="1" applyAlignment="1" applyProtection="1">
      <alignment horizontal="center" vertical="center" wrapText="1"/>
      <protection hidden="1"/>
    </xf>
    <xf numFmtId="0" fontId="9" fillId="4" borderId="38" xfId="0" applyFont="1" applyFill="1" applyBorder="1" applyAlignment="1" applyProtection="1">
      <alignment vertical="center" shrinkToFit="1"/>
      <protection locked="0"/>
    </xf>
    <xf numFmtId="0" fontId="10" fillId="0" borderId="37" xfId="0" applyFont="1" applyBorder="1" applyAlignment="1" applyProtection="1">
      <alignment horizontal="center" vertical="center" wrapText="1"/>
      <protection hidden="1"/>
    </xf>
    <xf numFmtId="0" fontId="9" fillId="0" borderId="38" xfId="0" applyFont="1" applyBorder="1" applyAlignment="1" applyProtection="1">
      <alignment vertical="center" shrinkToFit="1"/>
      <protection locked="0"/>
    </xf>
    <xf numFmtId="0" fontId="10" fillId="0" borderId="39" xfId="0" applyFont="1" applyBorder="1" applyAlignment="1" applyProtection="1">
      <alignment horizontal="center" vertical="center" wrapText="1"/>
      <protection hidden="1"/>
    </xf>
    <xf numFmtId="0" fontId="10" fillId="4" borderId="16" xfId="0" applyFont="1" applyFill="1" applyBorder="1" applyAlignment="1" applyProtection="1">
      <alignment horizontal="center" vertical="center" shrinkToFit="1"/>
      <protection locked="0"/>
    </xf>
    <xf numFmtId="0" fontId="9" fillId="0" borderId="40" xfId="0" applyFont="1" applyBorder="1" applyAlignment="1" applyProtection="1">
      <alignment vertical="center" shrinkToFit="1"/>
      <protection locked="0"/>
    </xf>
    <xf numFmtId="0" fontId="9" fillId="0" borderId="30" xfId="0" applyFont="1" applyBorder="1" applyAlignment="1">
      <alignment vertical="center"/>
    </xf>
    <xf numFmtId="0" fontId="9" fillId="4" borderId="43" xfId="0" applyFont="1" applyFill="1" applyBorder="1" applyAlignment="1" applyProtection="1">
      <alignment vertical="center" shrinkToFit="1"/>
      <protection locked="0"/>
    </xf>
    <xf numFmtId="0" fontId="9" fillId="0" borderId="45" xfId="0" applyFont="1" applyBorder="1" applyAlignment="1" applyProtection="1">
      <alignment vertical="center" shrinkToFit="1"/>
      <protection locked="0"/>
    </xf>
    <xf numFmtId="0" fontId="10" fillId="0" borderId="36" xfId="0" applyFont="1" applyBorder="1" applyAlignment="1" applyProtection="1">
      <alignment horizontal="center" vertical="center" shrinkToFit="1"/>
      <protection locked="0"/>
    </xf>
    <xf numFmtId="0" fontId="10" fillId="4" borderId="38" xfId="0" applyFont="1" applyFill="1" applyBorder="1" applyAlignment="1" applyProtection="1">
      <alignment horizontal="center" vertical="center" shrinkToFit="1"/>
      <protection locked="0"/>
    </xf>
    <xf numFmtId="0" fontId="10" fillId="0" borderId="38" xfId="0" applyFont="1" applyBorder="1" applyAlignment="1" applyProtection="1">
      <alignment horizontal="center" vertical="center" shrinkToFit="1"/>
      <protection locked="0"/>
    </xf>
    <xf numFmtId="0" fontId="10" fillId="4" borderId="40" xfId="0" applyFont="1" applyFill="1" applyBorder="1" applyAlignment="1" applyProtection="1">
      <alignment horizontal="center" vertical="center" shrinkToFit="1"/>
      <protection locked="0"/>
    </xf>
    <xf numFmtId="164" fontId="18" fillId="10" borderId="23" xfId="0" applyNumberFormat="1" applyFont="1" applyFill="1" applyBorder="1" applyAlignment="1" applyProtection="1">
      <alignment horizontal="center" vertical="center" shrinkToFit="1"/>
      <protection hidden="1"/>
    </xf>
    <xf numFmtId="0" fontId="0" fillId="0" borderId="1" xfId="0" applyBorder="1" applyAlignment="1">
      <alignment horizontal="right"/>
    </xf>
    <xf numFmtId="0" fontId="19" fillId="3" borderId="23" xfId="0" applyFont="1" applyFill="1" applyBorder="1" applyAlignment="1" applyProtection="1">
      <alignment horizontal="left" vertical="center" wrapText="1" indent="1"/>
      <protection locked="0"/>
    </xf>
    <xf numFmtId="0" fontId="3" fillId="2" borderId="23" xfId="0" applyFont="1" applyFill="1" applyBorder="1" applyAlignment="1">
      <alignment horizontal="right" vertical="center" wrapText="1" indent="1"/>
    </xf>
    <xf numFmtId="0" fontId="4" fillId="0" borderId="25" xfId="0" applyFont="1" applyBorder="1" applyAlignment="1" applyProtection="1">
      <alignment horizontal="left" vertical="center" indent="1"/>
      <protection locked="0"/>
    </xf>
    <xf numFmtId="0" fontId="4" fillId="0" borderId="26" xfId="0" applyFont="1" applyBorder="1" applyAlignment="1" applyProtection="1">
      <alignment horizontal="left" vertical="center" indent="1"/>
      <protection locked="0"/>
    </xf>
    <xf numFmtId="0" fontId="4" fillId="0" borderId="27" xfId="0" applyFont="1" applyBorder="1" applyAlignment="1" applyProtection="1">
      <alignment horizontal="left" vertical="center" indent="1"/>
      <protection locked="0"/>
    </xf>
    <xf numFmtId="0" fontId="20" fillId="9" borderId="0" xfId="0" applyFont="1" applyFill="1" applyAlignment="1">
      <alignment horizontal="center" vertical="center"/>
    </xf>
    <xf numFmtId="0" fontId="21" fillId="0" borderId="0" xfId="0" applyFont="1" applyAlignment="1">
      <alignment horizontal="center" vertical="center"/>
    </xf>
    <xf numFmtId="0" fontId="0" fillId="0" borderId="0" xfId="0" applyAlignment="1">
      <alignment horizontal="center" vertical="center"/>
    </xf>
    <xf numFmtId="0" fontId="10" fillId="0" borderId="9" xfId="0" applyFont="1" applyBorder="1" applyAlignment="1" applyProtection="1">
      <alignment horizontal="center" vertical="center" shrinkToFit="1"/>
      <protection locked="0"/>
    </xf>
    <xf numFmtId="0" fontId="10" fillId="4" borderId="9" xfId="0" applyFont="1" applyFill="1" applyBorder="1" applyAlignment="1" applyProtection="1">
      <alignment horizontal="center" vertical="center" shrinkToFit="1"/>
      <protection locked="0"/>
    </xf>
    <xf numFmtId="0" fontId="10" fillId="0" borderId="16" xfId="0" applyFont="1" applyBorder="1" applyAlignment="1" applyProtection="1">
      <alignment horizontal="center" vertical="center" shrinkToFit="1"/>
      <protection locked="0"/>
    </xf>
    <xf numFmtId="0" fontId="15" fillId="7" borderId="30" xfId="0" applyFont="1" applyFill="1" applyBorder="1" applyAlignment="1">
      <alignment horizontal="center" vertical="center"/>
    </xf>
    <xf numFmtId="0" fontId="13" fillId="2" borderId="30" xfId="0" applyFont="1" applyFill="1" applyBorder="1" applyAlignment="1">
      <alignment horizontal="center"/>
    </xf>
    <xf numFmtId="0" fontId="10" fillId="0" borderId="6" xfId="0" applyFont="1" applyBorder="1" applyAlignment="1" applyProtection="1">
      <alignment horizontal="center" vertical="center" shrinkToFit="1"/>
      <protection locked="0"/>
    </xf>
    <xf numFmtId="0" fontId="15" fillId="7" borderId="41" xfId="0" applyFont="1" applyFill="1" applyBorder="1" applyAlignment="1">
      <alignment horizontal="center" vertical="center"/>
    </xf>
    <xf numFmtId="0" fontId="15" fillId="7" borderId="14" xfId="0" applyFont="1" applyFill="1" applyBorder="1" applyAlignment="1">
      <alignment horizontal="center" vertical="center"/>
    </xf>
    <xf numFmtId="0" fontId="10" fillId="0" borderId="35" xfId="0" applyFont="1" applyBorder="1" applyAlignment="1" applyProtection="1">
      <alignment horizontal="center" vertical="center" wrapText="1"/>
      <protection hidden="1"/>
    </xf>
    <xf numFmtId="0" fontId="10" fillId="0" borderId="6" xfId="0" applyFont="1" applyBorder="1" applyAlignment="1" applyProtection="1">
      <alignment horizontal="center" vertical="center" wrapText="1"/>
      <protection hidden="1"/>
    </xf>
    <xf numFmtId="0" fontId="10" fillId="4" borderId="37" xfId="0" applyFont="1" applyFill="1" applyBorder="1" applyAlignment="1" applyProtection="1">
      <alignment horizontal="center" vertical="center" wrapText="1"/>
      <protection hidden="1"/>
    </xf>
    <xf numFmtId="0" fontId="10" fillId="4" borderId="9" xfId="0" applyFont="1" applyFill="1" applyBorder="1" applyAlignment="1" applyProtection="1">
      <alignment horizontal="center" vertical="center" wrapText="1"/>
      <protection hidden="1"/>
    </xf>
    <xf numFmtId="0" fontId="10" fillId="4" borderId="42" xfId="0" applyFont="1" applyFill="1" applyBorder="1" applyAlignment="1" applyProtection="1">
      <alignment horizontal="center" vertical="center" wrapText="1"/>
      <protection hidden="1"/>
    </xf>
    <xf numFmtId="0" fontId="10" fillId="4" borderId="11" xfId="0" applyFont="1" applyFill="1" applyBorder="1" applyAlignment="1" applyProtection="1">
      <alignment horizontal="center" vertical="center" wrapText="1"/>
      <protection hidden="1"/>
    </xf>
    <xf numFmtId="0" fontId="14" fillId="6" borderId="44" xfId="0" applyFont="1" applyFill="1" applyBorder="1" applyAlignment="1" applyProtection="1">
      <alignment horizontal="center" vertical="center" wrapText="1"/>
      <protection hidden="1"/>
    </xf>
    <xf numFmtId="0" fontId="14" fillId="6" borderId="21" xfId="0" applyFont="1" applyFill="1" applyBorder="1" applyAlignment="1" applyProtection="1">
      <alignment horizontal="center" vertical="center" wrapText="1"/>
      <protection hidden="1"/>
    </xf>
    <xf numFmtId="0" fontId="10" fillId="0" borderId="21" xfId="0" applyFont="1" applyBorder="1" applyAlignment="1" applyProtection="1">
      <alignment horizontal="center" vertical="center" shrinkToFit="1"/>
      <protection locked="0"/>
    </xf>
    <xf numFmtId="0" fontId="10" fillId="0" borderId="37" xfId="0" applyFont="1" applyBorder="1" applyAlignment="1" applyProtection="1">
      <alignment horizontal="center" vertical="center" wrapText="1"/>
      <protection hidden="1"/>
    </xf>
    <xf numFmtId="0" fontId="10" fillId="0" borderId="9" xfId="0" applyFont="1" applyBorder="1" applyAlignment="1" applyProtection="1">
      <alignment horizontal="center" vertical="center" wrapText="1"/>
      <protection hidden="1"/>
    </xf>
    <xf numFmtId="0" fontId="0" fillId="0" borderId="0" xfId="0" applyAlignment="1" applyProtection="1">
      <alignment horizontal="center"/>
      <protection hidden="1"/>
    </xf>
    <xf numFmtId="0" fontId="10" fillId="0" borderId="30" xfId="0" applyFont="1" applyBorder="1" applyAlignment="1" applyProtection="1">
      <alignment horizontal="center" vertical="center" shrinkToFit="1"/>
      <protection locked="0"/>
    </xf>
    <xf numFmtId="0" fontId="15" fillId="7" borderId="41" xfId="0" applyFont="1" applyFill="1" applyBorder="1" applyAlignment="1" applyProtection="1">
      <alignment horizontal="center" vertical="center"/>
      <protection hidden="1"/>
    </xf>
    <xf numFmtId="0" fontId="15" fillId="7" borderId="14" xfId="0" applyFont="1" applyFill="1" applyBorder="1" applyAlignment="1" applyProtection="1">
      <alignment horizontal="center" vertical="center"/>
      <protection hidden="1"/>
    </xf>
    <xf numFmtId="0" fontId="10" fillId="4" borderId="11" xfId="0" applyFont="1" applyFill="1" applyBorder="1" applyAlignment="1" applyProtection="1">
      <alignment horizontal="center" vertical="center" shrinkToFit="1"/>
      <protection locked="0"/>
    </xf>
    <xf numFmtId="0" fontId="10" fillId="4" borderId="29" xfId="0" applyFont="1" applyFill="1" applyBorder="1" applyAlignment="1" applyProtection="1">
      <alignment horizontal="center" vertical="center" shrinkToFit="1"/>
      <protection locked="0"/>
    </xf>
    <xf numFmtId="1" fontId="10" fillId="4" borderId="19" xfId="0" applyNumberFormat="1" applyFont="1" applyFill="1" applyBorder="1" applyAlignment="1" applyProtection="1">
      <alignment horizontal="center" vertical="center" shrinkToFit="1"/>
      <protection locked="0"/>
    </xf>
    <xf numFmtId="1" fontId="10" fillId="4" borderId="18" xfId="0" applyNumberFormat="1" applyFont="1" applyFill="1" applyBorder="1" applyAlignment="1" applyProtection="1">
      <alignment horizontal="center" vertical="center" shrinkToFit="1"/>
      <protection locked="0"/>
    </xf>
    <xf numFmtId="1" fontId="10" fillId="0" borderId="7" xfId="0" applyNumberFormat="1" applyFont="1" applyBorder="1" applyAlignment="1" applyProtection="1">
      <alignment horizontal="center" vertical="center" shrinkToFit="1"/>
      <protection locked="0"/>
    </xf>
    <xf numFmtId="1" fontId="10" fillId="0" borderId="4" xfId="0" applyNumberFormat="1" applyFont="1" applyBorder="1" applyAlignment="1" applyProtection="1">
      <alignment horizontal="center" vertical="center" shrinkToFit="1"/>
      <protection locked="0"/>
    </xf>
    <xf numFmtId="1" fontId="10" fillId="0" borderId="5" xfId="0" applyNumberFormat="1" applyFont="1" applyBorder="1" applyAlignment="1" applyProtection="1">
      <alignment horizontal="center" vertical="center" shrinkToFit="1"/>
      <protection locked="0"/>
    </xf>
    <xf numFmtId="1" fontId="10" fillId="4" borderId="10" xfId="0" applyNumberFormat="1" applyFont="1" applyFill="1" applyBorder="1" applyAlignment="1" applyProtection="1">
      <alignment horizontal="center" vertical="center" shrinkToFit="1"/>
      <protection locked="0"/>
    </xf>
    <xf numFmtId="1" fontId="10" fillId="4" borderId="22" xfId="0" applyNumberFormat="1" applyFont="1" applyFill="1" applyBorder="1" applyAlignment="1" applyProtection="1">
      <alignment horizontal="center" vertical="center" shrinkToFit="1"/>
      <protection locked="0"/>
    </xf>
    <xf numFmtId="1" fontId="10" fillId="4" borderId="8" xfId="0" applyNumberFormat="1" applyFont="1" applyFill="1" applyBorder="1" applyAlignment="1" applyProtection="1">
      <alignment horizontal="center" vertical="center" shrinkToFit="1"/>
      <protection locked="0"/>
    </xf>
    <xf numFmtId="1" fontId="10" fillId="0" borderId="10" xfId="0" applyNumberFormat="1" applyFont="1" applyBorder="1" applyAlignment="1" applyProtection="1">
      <alignment horizontal="center" vertical="center" shrinkToFit="1"/>
      <protection locked="0"/>
    </xf>
    <xf numFmtId="1" fontId="10" fillId="0" borderId="22" xfId="0" applyNumberFormat="1" applyFont="1" applyBorder="1" applyAlignment="1" applyProtection="1">
      <alignment horizontal="center" vertical="center" shrinkToFit="1"/>
      <protection locked="0"/>
    </xf>
    <xf numFmtId="1" fontId="10" fillId="0" borderId="8" xfId="0" applyNumberFormat="1" applyFont="1" applyBorder="1" applyAlignment="1" applyProtection="1">
      <alignment horizontal="center" vertical="center" shrinkToFit="1"/>
      <protection locked="0"/>
    </xf>
    <xf numFmtId="1" fontId="10" fillId="4" borderId="17" xfId="0" applyNumberFormat="1" applyFont="1" applyFill="1" applyBorder="1" applyAlignment="1" applyProtection="1">
      <alignment horizontal="center" vertical="center" shrinkToFit="1"/>
      <protection locked="0"/>
    </xf>
    <xf numFmtId="0" fontId="5" fillId="3" borderId="0" xfId="0" applyFont="1" applyFill="1" applyAlignment="1">
      <alignment horizontal="left" vertical="center" wrapText="1"/>
    </xf>
    <xf numFmtId="0" fontId="7" fillId="0" borderId="1" xfId="0" applyFont="1" applyBorder="1" applyAlignment="1">
      <alignment horizontal="left"/>
    </xf>
    <xf numFmtId="0" fontId="2" fillId="3" borderId="0" xfId="0" applyFont="1" applyFill="1" applyAlignment="1" applyProtection="1">
      <alignment horizontal="left" wrapText="1"/>
      <protection locked="0"/>
    </xf>
    <xf numFmtId="0" fontId="5" fillId="3" borderId="0" xfId="0" applyFont="1" applyFill="1" applyAlignment="1" applyProtection="1">
      <alignment horizontal="left" vertical="center" wrapText="1"/>
      <protection locked="0"/>
    </xf>
    <xf numFmtId="0" fontId="10" fillId="4" borderId="39" xfId="0" applyFont="1" applyFill="1" applyBorder="1" applyAlignment="1" applyProtection="1">
      <alignment horizontal="center" vertical="center" wrapText="1"/>
      <protection hidden="1"/>
    </xf>
    <xf numFmtId="0" fontId="10" fillId="4" borderId="16" xfId="0" applyFont="1" applyFill="1" applyBorder="1" applyAlignment="1" applyProtection="1">
      <alignment horizontal="center" vertical="center" wrapText="1"/>
      <protection hidden="1"/>
    </xf>
    <xf numFmtId="0" fontId="15" fillId="7" borderId="46" xfId="0" applyFont="1" applyFill="1" applyBorder="1" applyAlignment="1">
      <alignment horizontal="center" vertical="center"/>
    </xf>
    <xf numFmtId="0" fontId="15" fillId="7" borderId="15" xfId="0" applyFont="1" applyFill="1" applyBorder="1" applyAlignment="1">
      <alignment horizontal="center" vertical="center"/>
    </xf>
    <xf numFmtId="0" fontId="15" fillId="7" borderId="31" xfId="0" applyFont="1" applyFill="1" applyBorder="1" applyAlignment="1">
      <alignment horizontal="center" vertical="center" shrinkToFit="1"/>
    </xf>
    <xf numFmtId="0" fontId="15" fillId="7" borderId="14" xfId="0" applyFont="1" applyFill="1" applyBorder="1" applyAlignment="1">
      <alignment horizontal="center" vertical="center" shrinkToFit="1"/>
    </xf>
    <xf numFmtId="0" fontId="15" fillId="7" borderId="32" xfId="0" applyFont="1" applyFill="1" applyBorder="1" applyAlignment="1">
      <alignment horizontal="center" vertical="center" shrinkToFit="1"/>
    </xf>
    <xf numFmtId="0" fontId="15" fillId="7" borderId="31" xfId="0" applyFont="1" applyFill="1" applyBorder="1" applyAlignment="1">
      <alignment horizontal="center" vertical="center"/>
    </xf>
    <xf numFmtId="0" fontId="15" fillId="7" borderId="32" xfId="0" applyFont="1" applyFill="1" applyBorder="1" applyAlignment="1">
      <alignment horizontal="center" vertical="center"/>
    </xf>
    <xf numFmtId="0" fontId="17" fillId="0" borderId="0" xfId="0" applyFont="1" applyAlignment="1">
      <alignment horizontal="center"/>
    </xf>
    <xf numFmtId="0" fontId="25" fillId="0" borderId="0" xfId="0" applyFont="1" applyAlignment="1">
      <alignment horizontal="center"/>
    </xf>
    <xf numFmtId="0" fontId="16" fillId="2" borderId="23" xfId="0" applyFont="1" applyFill="1" applyBorder="1" applyAlignment="1">
      <alignment horizontal="right" vertical="center" wrapText="1" indent="1"/>
    </xf>
    <xf numFmtId="0" fontId="20" fillId="6" borderId="0" xfId="0" applyFont="1" applyFill="1" applyAlignment="1">
      <alignment horizontal="center" vertical="center"/>
    </xf>
    <xf numFmtId="1" fontId="23" fillId="0" borderId="7" xfId="1" applyNumberFormat="1" applyFont="1" applyBorder="1" applyAlignment="1" applyProtection="1">
      <alignment horizontal="center" vertical="center" shrinkToFit="1"/>
      <protection locked="0"/>
    </xf>
    <xf numFmtId="0" fontId="7" fillId="2" borderId="0" xfId="0" applyFont="1" applyFill="1" applyAlignment="1">
      <alignment horizontal="center" vertical="center"/>
    </xf>
  </cellXfs>
  <cellStyles count="3">
    <cellStyle name="Hiperligação" xfId="1" builtinId="8"/>
    <cellStyle name="Hyperlink" xfId="2" xr:uid="{00000000-0005-0000-0000-000001000000}"/>
    <cellStyle name="Normal" xfId="0" builtinId="0"/>
  </cellStyles>
  <dxfs count="57">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8585"/>
        </patternFill>
      </fill>
    </dxf>
    <dxf>
      <fill>
        <patternFill>
          <bgColor rgb="FFFF85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fgColor rgb="FFFF0000"/>
          <bgColor rgb="FFFF85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theme="0"/>
        </patternFill>
      </fill>
    </dxf>
    <dxf>
      <fill>
        <patternFill>
          <bgColor theme="0" tint="-4.9989318521683403E-2"/>
        </patternFill>
      </fill>
    </dxf>
    <dxf>
      <fill>
        <patternFill>
          <bgColor theme="0"/>
        </patternFill>
      </fill>
    </dxf>
    <dxf>
      <fill>
        <patternFill>
          <bgColor theme="0" tint="-4.9989318521683403E-2"/>
        </patternFill>
      </fill>
    </dxf>
    <dxf>
      <fill>
        <patternFill>
          <bgColor rgb="FFFF8585"/>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1" defaultTableStyle="TableStyleMedium2" defaultPivotStyle="PivotStyleLight16">
    <tableStyle name="Invisible" pivot="0" table="0" count="0" xr9:uid="{00000000-0011-0000-FFFF-FFFF00000000}"/>
  </tableStyles>
  <colors>
    <mruColors>
      <color rgb="FFFF8585"/>
      <color rgb="FFFF00FF"/>
      <color rgb="FFFF66F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1229783</xdr:colOff>
      <xdr:row>0</xdr:row>
      <xdr:rowOff>10583</xdr:rowOff>
    </xdr:from>
    <xdr:to>
      <xdr:col>3</xdr:col>
      <xdr:colOff>190499</xdr:colOff>
      <xdr:row>1</xdr:row>
      <xdr:rowOff>132421</xdr:rowOff>
    </xdr:to>
    <xdr:pic>
      <xdr:nvPicPr>
        <xdr:cNvPr id="10" name="Imagem 5" descr="C:\Documents and Settings\Carlos Santos\Ambiente de trabalho\DGE.JPG">
          <a:extLst>
            <a:ext uri="{FF2B5EF4-FFF2-40B4-BE49-F238E27FC236}">
              <a16:creationId xmlns:a16="http://schemas.microsoft.com/office/drawing/2014/main" id="{42FEC800-CD6B-4F68-B4C8-B21FAD73939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64783" y="10583"/>
          <a:ext cx="823383" cy="481671"/>
        </a:xfrm>
        <a:prstGeom prst="rect">
          <a:avLst/>
        </a:prstGeom>
        <a:noFill/>
        <a:ln w="9525">
          <a:noFill/>
          <a:miter lim="800000"/>
          <a:headEnd/>
          <a:tailEnd/>
        </a:ln>
      </xdr:spPr>
    </xdr:pic>
    <xdr:clientData/>
  </xdr:twoCellAnchor>
  <xdr:twoCellAnchor>
    <xdr:from>
      <xdr:col>3</xdr:col>
      <xdr:colOff>428627</xdr:colOff>
      <xdr:row>0</xdr:row>
      <xdr:rowOff>48684</xdr:rowOff>
    </xdr:from>
    <xdr:to>
      <xdr:col>4</xdr:col>
      <xdr:colOff>726016</xdr:colOff>
      <xdr:row>1</xdr:row>
      <xdr:rowOff>48684</xdr:rowOff>
    </xdr:to>
    <xdr:pic>
      <xdr:nvPicPr>
        <xdr:cNvPr id="11" name="Imagem 21" descr="P:\2017\Novos Logos\dgeste.jpg">
          <a:extLst>
            <a:ext uri="{FF2B5EF4-FFF2-40B4-BE49-F238E27FC236}">
              <a16:creationId xmlns:a16="http://schemas.microsoft.com/office/drawing/2014/main" id="{2D7EB932-5F53-4650-B2DC-BC99D707B65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26294" y="48684"/>
          <a:ext cx="1069972" cy="3598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310303</xdr:colOff>
      <xdr:row>0</xdr:row>
      <xdr:rowOff>27517</xdr:rowOff>
    </xdr:from>
    <xdr:to>
      <xdr:col>16</xdr:col>
      <xdr:colOff>461733</xdr:colOff>
      <xdr:row>1</xdr:row>
      <xdr:rowOff>141816</xdr:rowOff>
    </xdr:to>
    <xdr:pic>
      <xdr:nvPicPr>
        <xdr:cNvPr id="12" name="Imagem 11">
          <a:extLst>
            <a:ext uri="{FF2B5EF4-FFF2-40B4-BE49-F238E27FC236}">
              <a16:creationId xmlns:a16="http://schemas.microsoft.com/office/drawing/2014/main" id="{0C268060-42DB-4487-B0CF-208C6F4676B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671136" y="27517"/>
          <a:ext cx="744098" cy="474132"/>
        </a:xfrm>
        <a:prstGeom prst="rect">
          <a:avLst/>
        </a:prstGeom>
      </xdr:spPr>
    </xdr:pic>
    <xdr:clientData/>
  </xdr:twoCellAnchor>
  <xdr:twoCellAnchor editAs="oneCell">
    <xdr:from>
      <xdr:col>10</xdr:col>
      <xdr:colOff>63500</xdr:colOff>
      <xdr:row>1</xdr:row>
      <xdr:rowOff>13909</xdr:rowOff>
    </xdr:from>
    <xdr:to>
      <xdr:col>10</xdr:col>
      <xdr:colOff>866018</xdr:colOff>
      <xdr:row>2</xdr:row>
      <xdr:rowOff>256098</xdr:rowOff>
    </xdr:to>
    <xdr:pic>
      <xdr:nvPicPr>
        <xdr:cNvPr id="2" name="Imagem 1">
          <a:extLst>
            <a:ext uri="{FF2B5EF4-FFF2-40B4-BE49-F238E27FC236}">
              <a16:creationId xmlns:a16="http://schemas.microsoft.com/office/drawing/2014/main" id="{B858BC9C-561F-42AB-91B7-A3AED4BAEEF5}"/>
            </a:ext>
          </a:extLst>
        </xdr:cNvPr>
        <xdr:cNvPicPr>
          <a:picLocks noChangeAspect="1"/>
        </xdr:cNvPicPr>
      </xdr:nvPicPr>
      <xdr:blipFill rotWithShape="1">
        <a:blip xmlns:r="http://schemas.openxmlformats.org/officeDocument/2006/relationships" r:embed="rId4"/>
        <a:srcRect l="6524" t="7662" r="54935" b="12543"/>
        <a:stretch/>
      </xdr:blipFill>
      <xdr:spPr>
        <a:xfrm>
          <a:off x="7672917" y="373742"/>
          <a:ext cx="802518" cy="781939"/>
        </a:xfrm>
        <a:custGeom>
          <a:avLst/>
          <a:gdLst>
            <a:gd name="connsiteX0" fmla="*/ 0 w 802518"/>
            <a:gd name="connsiteY0" fmla="*/ 0 h 781939"/>
            <a:gd name="connsiteX1" fmla="*/ 409284 w 802518"/>
            <a:gd name="connsiteY1" fmla="*/ 0 h 781939"/>
            <a:gd name="connsiteX2" fmla="*/ 802518 w 802518"/>
            <a:gd name="connsiteY2" fmla="*/ 0 h 781939"/>
            <a:gd name="connsiteX3" fmla="*/ 802518 w 802518"/>
            <a:gd name="connsiteY3" fmla="*/ 406608 h 781939"/>
            <a:gd name="connsiteX4" fmla="*/ 802518 w 802518"/>
            <a:gd name="connsiteY4" fmla="*/ 781939 h 781939"/>
            <a:gd name="connsiteX5" fmla="*/ 401259 w 802518"/>
            <a:gd name="connsiteY5" fmla="*/ 781939 h 781939"/>
            <a:gd name="connsiteX6" fmla="*/ 0 w 802518"/>
            <a:gd name="connsiteY6" fmla="*/ 781939 h 781939"/>
            <a:gd name="connsiteX7" fmla="*/ 0 w 802518"/>
            <a:gd name="connsiteY7" fmla="*/ 375331 h 781939"/>
            <a:gd name="connsiteX8" fmla="*/ 0 w 802518"/>
            <a:gd name="connsiteY8" fmla="*/ 0 h 78193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02518" h="781939" fill="none" extrusionOk="0">
              <a:moveTo>
                <a:pt x="0" y="0"/>
              </a:moveTo>
              <a:cubicBezTo>
                <a:pt x="198418" y="-11150"/>
                <a:pt x="264199" y="-1451"/>
                <a:pt x="409284" y="0"/>
              </a:cubicBezTo>
              <a:cubicBezTo>
                <a:pt x="554369" y="1451"/>
                <a:pt x="688641" y="13629"/>
                <a:pt x="802518" y="0"/>
              </a:cubicBezTo>
              <a:cubicBezTo>
                <a:pt x="795220" y="115246"/>
                <a:pt x="808625" y="258194"/>
                <a:pt x="802518" y="406608"/>
              </a:cubicBezTo>
              <a:cubicBezTo>
                <a:pt x="796411" y="555022"/>
                <a:pt x="788053" y="694001"/>
                <a:pt x="802518" y="781939"/>
              </a:cubicBezTo>
              <a:cubicBezTo>
                <a:pt x="662472" y="770273"/>
                <a:pt x="549496" y="791094"/>
                <a:pt x="401259" y="781939"/>
              </a:cubicBezTo>
              <a:cubicBezTo>
                <a:pt x="253022" y="772784"/>
                <a:pt x="159572" y="788073"/>
                <a:pt x="0" y="781939"/>
              </a:cubicBezTo>
              <a:cubicBezTo>
                <a:pt x="-3283" y="615704"/>
                <a:pt x="-10754" y="539665"/>
                <a:pt x="0" y="375331"/>
              </a:cubicBezTo>
              <a:cubicBezTo>
                <a:pt x="10754" y="210997"/>
                <a:pt x="-11932" y="159158"/>
                <a:pt x="0" y="0"/>
              </a:cubicBezTo>
              <a:close/>
            </a:path>
            <a:path w="802518" h="781939" stroke="0" extrusionOk="0">
              <a:moveTo>
                <a:pt x="0" y="0"/>
              </a:moveTo>
              <a:cubicBezTo>
                <a:pt x="152058" y="-19635"/>
                <a:pt x="260513" y="292"/>
                <a:pt x="401259" y="0"/>
              </a:cubicBezTo>
              <a:cubicBezTo>
                <a:pt x="542005" y="-292"/>
                <a:pt x="652856" y="12792"/>
                <a:pt x="802518" y="0"/>
              </a:cubicBezTo>
              <a:cubicBezTo>
                <a:pt x="784342" y="130228"/>
                <a:pt x="812705" y="277990"/>
                <a:pt x="802518" y="375331"/>
              </a:cubicBezTo>
              <a:cubicBezTo>
                <a:pt x="792331" y="472672"/>
                <a:pt x="804283" y="691458"/>
                <a:pt x="802518" y="781939"/>
              </a:cubicBezTo>
              <a:cubicBezTo>
                <a:pt x="725404" y="764186"/>
                <a:pt x="537149" y="773979"/>
                <a:pt x="425335" y="781939"/>
              </a:cubicBezTo>
              <a:cubicBezTo>
                <a:pt x="313521" y="789899"/>
                <a:pt x="120935" y="781924"/>
                <a:pt x="0" y="781939"/>
              </a:cubicBezTo>
              <a:cubicBezTo>
                <a:pt x="-6845" y="667188"/>
                <a:pt x="-17286" y="512828"/>
                <a:pt x="0" y="383150"/>
              </a:cubicBezTo>
              <a:cubicBezTo>
                <a:pt x="17286" y="253472"/>
                <a:pt x="685" y="173279"/>
                <a:pt x="0" y="0"/>
              </a:cubicBezTo>
              <a:close/>
            </a:path>
          </a:pathLst>
        </a:custGeom>
        <a:ln>
          <a:noFill/>
          <a:extLst>
            <a:ext uri="{C807C97D-BFC1-408E-A445-0C87EB9F89A2}">
              <ask:lineSketchStyleProps xmlns:ask="http://schemas.microsoft.com/office/drawing/2018/sketchyshapes" sd="466525869">
                <a:prstGeom prst="rect">
                  <a:avLst/>
                </a:prstGeom>
                <ask:type>
                  <ask:lineSketchFreehand/>
                </ask:type>
              </ask:lineSketchStyleProps>
            </a:ext>
          </a:extLst>
        </a:ln>
        <a:effectLst/>
      </xdr:spPr>
    </xdr:pic>
    <xdr:clientData/>
  </xdr:twoCellAnchor>
  <xdr:twoCellAnchor editAs="oneCell">
    <xdr:from>
      <xdr:col>2</xdr:col>
      <xdr:colOff>122464</xdr:colOff>
      <xdr:row>0</xdr:row>
      <xdr:rowOff>81643</xdr:rowOff>
    </xdr:from>
    <xdr:to>
      <xdr:col>2</xdr:col>
      <xdr:colOff>909863</xdr:colOff>
      <xdr:row>1</xdr:row>
      <xdr:rowOff>95249</xdr:rowOff>
    </xdr:to>
    <xdr:pic>
      <xdr:nvPicPr>
        <xdr:cNvPr id="3" name="Imagem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7811" t="13104" r="7428" b="14483"/>
        <a:stretch/>
      </xdr:blipFill>
      <xdr:spPr>
        <a:xfrm>
          <a:off x="762000" y="81643"/>
          <a:ext cx="787399" cy="3809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DGE-DDE-Ringue/Documentos%20Partilhados/General/2022-2023/7_Ta&#231;a%20Desporto%20Escolar%2022.23/Em%20Constru&#231;&#227;o/Ta&#231;a%20DE%20-%20Ficha%20de%20inscri&#231;&#227;o%20ger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dos"/>
      <sheetName val="Ficha de inscrição Ginástica"/>
    </sheetNames>
    <sheetDataSet>
      <sheetData sheetId="0"/>
      <sheetData sheetId="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62"/>
  <sheetViews>
    <sheetView showGridLines="0" showRowColHeaders="0" tabSelected="1" zoomScale="90" zoomScaleNormal="90" workbookViewId="0">
      <selection activeCell="A61" sqref="A61:R61"/>
    </sheetView>
  </sheetViews>
  <sheetFormatPr defaultColWidth="0" defaultRowHeight="15" zeroHeight="1" x14ac:dyDescent="0.25"/>
  <cols>
    <col min="1" max="1" width="4.140625" customWidth="1"/>
    <col min="2" max="2" width="5.42578125" customWidth="1"/>
    <col min="3" max="3" width="28" customWidth="1"/>
    <col min="4" max="6" width="11.5703125" customWidth="1"/>
    <col min="7" max="8" width="3.5703125" customWidth="1"/>
    <col min="9" max="9" width="24.5703125" customWidth="1"/>
    <col min="10" max="10" width="10" bestFit="1" customWidth="1"/>
    <col min="11" max="11" width="13.7109375" customWidth="1"/>
    <col min="12" max="15" width="8.7109375" hidden="1" customWidth="1"/>
    <col min="16" max="16" width="8.85546875" customWidth="1"/>
    <col min="17" max="18" width="13.7109375" customWidth="1"/>
    <col min="19" max="19" width="2.5703125" customWidth="1"/>
    <col min="20" max="22" width="4.42578125" hidden="1" customWidth="1"/>
    <col min="23" max="16384" width="9.140625" hidden="1"/>
  </cols>
  <sheetData>
    <row r="1" spans="1:23" ht="28.5" customHeight="1" x14ac:dyDescent="0.25"/>
    <row r="2" spans="1:23" ht="42.95" customHeight="1" x14ac:dyDescent="0.4">
      <c r="A2" s="164" t="s">
        <v>0</v>
      </c>
      <c r="B2" s="164"/>
      <c r="C2" s="164"/>
      <c r="D2" s="164"/>
      <c r="E2" s="164"/>
      <c r="F2" s="164"/>
      <c r="G2" s="164"/>
      <c r="H2" s="164"/>
      <c r="I2" s="164"/>
      <c r="J2" s="164"/>
      <c r="K2" s="164"/>
      <c r="L2" s="164"/>
      <c r="M2" s="164"/>
      <c r="N2" s="164"/>
      <c r="O2" s="164"/>
      <c r="P2" s="164"/>
      <c r="Q2" s="164"/>
      <c r="R2" s="164"/>
      <c r="S2" s="1"/>
      <c r="T2" s="1"/>
    </row>
    <row r="3" spans="1:23" ht="21.6" customHeight="1" x14ac:dyDescent="0.35">
      <c r="A3" s="165" t="s">
        <v>1</v>
      </c>
      <c r="B3" s="165"/>
      <c r="C3" s="165"/>
      <c r="D3" s="165"/>
      <c r="E3" s="165"/>
      <c r="F3" s="165"/>
      <c r="G3" s="165"/>
      <c r="H3" s="165"/>
      <c r="I3" s="165"/>
      <c r="J3" s="165"/>
      <c r="K3" s="165"/>
      <c r="L3" s="165"/>
      <c r="M3" s="165"/>
      <c r="N3" s="165"/>
      <c r="O3" s="165"/>
      <c r="P3" s="165"/>
      <c r="Q3" s="165"/>
      <c r="R3" s="165"/>
      <c r="S3" s="58"/>
      <c r="T3" s="58"/>
    </row>
    <row r="4" spans="1:23" ht="29.25" customHeight="1" thickBot="1" x14ac:dyDescent="0.3">
      <c r="A4" s="3"/>
      <c r="B4" s="3"/>
      <c r="C4" s="3"/>
      <c r="D4" s="3"/>
      <c r="E4" s="3"/>
      <c r="F4" s="3"/>
      <c r="G4" s="3"/>
      <c r="H4" s="3"/>
      <c r="I4" s="3"/>
      <c r="J4" s="3"/>
      <c r="K4" s="3"/>
      <c r="L4" s="3"/>
      <c r="M4" s="3"/>
      <c r="N4" s="3"/>
      <c r="O4" s="3"/>
      <c r="P4" s="3"/>
      <c r="Q4" s="3"/>
      <c r="R4" s="3"/>
      <c r="S4" s="3"/>
      <c r="T4" s="3"/>
    </row>
    <row r="5" spans="1:23" ht="33.950000000000003" customHeight="1" thickBot="1" x14ac:dyDescent="0.3">
      <c r="A5" s="107" t="s">
        <v>2</v>
      </c>
      <c r="B5" s="107"/>
      <c r="C5" s="62" t="s">
        <v>3</v>
      </c>
      <c r="E5" s="61" t="s">
        <v>4</v>
      </c>
      <c r="F5" s="106"/>
      <c r="G5" s="106"/>
      <c r="H5" s="106"/>
      <c r="I5" s="106"/>
      <c r="K5" s="61" t="s">
        <v>5</v>
      </c>
      <c r="L5" s="59"/>
      <c r="M5" s="59"/>
      <c r="N5" s="59"/>
      <c r="O5" s="59"/>
      <c r="P5" s="108"/>
      <c r="Q5" s="109"/>
      <c r="R5" s="110"/>
    </row>
    <row r="6" spans="1:23" ht="6.95" customHeight="1" thickBot="1" x14ac:dyDescent="0.3">
      <c r="D6" s="37"/>
      <c r="F6" s="36"/>
      <c r="G6" s="36"/>
      <c r="H6" s="36"/>
      <c r="I6" s="36"/>
    </row>
    <row r="7" spans="1:23" ht="36.950000000000003" customHeight="1" thickBot="1" x14ac:dyDescent="0.3">
      <c r="A7" s="107" t="s">
        <v>6</v>
      </c>
      <c r="B7" s="107"/>
      <c r="C7" s="107"/>
      <c r="D7" s="108"/>
      <c r="E7" s="109"/>
      <c r="F7" s="109"/>
      <c r="G7" s="109"/>
      <c r="H7" s="109"/>
      <c r="I7" s="110"/>
      <c r="J7" s="60"/>
      <c r="K7" s="166" t="s">
        <v>7</v>
      </c>
      <c r="L7" s="166"/>
      <c r="M7" s="166"/>
      <c r="N7" s="166"/>
      <c r="O7" s="166"/>
      <c r="P7" s="166"/>
      <c r="Q7" s="166"/>
      <c r="R7" s="104" t="str">
        <f ca="1">IFERROR(AVERAGE(P17,P29,P39,P49),"")</f>
        <v/>
      </c>
    </row>
    <row r="8" spans="1:23" ht="20.100000000000001" customHeight="1" x14ac:dyDescent="0.25">
      <c r="D8" s="37"/>
      <c r="E8" s="36"/>
      <c r="F8" s="36"/>
      <c r="G8" s="36"/>
      <c r="H8" s="36"/>
      <c r="I8" s="36"/>
    </row>
    <row r="9" spans="1:23" ht="21" x14ac:dyDescent="0.25">
      <c r="A9" s="111" t="s">
        <v>8</v>
      </c>
      <c r="B9" s="111"/>
      <c r="C9" s="111"/>
      <c r="D9" s="111"/>
      <c r="E9" s="111"/>
      <c r="F9" s="111"/>
      <c r="G9" s="111"/>
      <c r="H9" s="111"/>
      <c r="I9" s="111"/>
      <c r="J9" s="111"/>
      <c r="K9" s="111"/>
      <c r="L9" s="111"/>
      <c r="M9" s="111"/>
      <c r="N9" s="111"/>
      <c r="O9" s="111"/>
      <c r="P9" s="111"/>
      <c r="Q9" s="111"/>
      <c r="R9" s="111"/>
    </row>
    <row r="10" spans="1:23" ht="20.100000000000001" customHeight="1" thickBot="1" x14ac:dyDescent="0.3">
      <c r="A10" s="112" t="s">
        <v>9</v>
      </c>
      <c r="B10" s="113"/>
      <c r="C10" s="113"/>
      <c r="D10" s="113"/>
      <c r="E10" s="113"/>
      <c r="F10" s="113"/>
      <c r="G10" s="113"/>
      <c r="H10" s="113"/>
      <c r="I10" s="113"/>
      <c r="J10" s="113"/>
      <c r="K10" s="113"/>
      <c r="L10" s="113"/>
      <c r="M10" s="113"/>
      <c r="N10" s="113"/>
      <c r="O10" s="113"/>
      <c r="P10" s="113"/>
      <c r="Q10" s="113"/>
      <c r="R10" s="113"/>
    </row>
    <row r="11" spans="1:23" ht="50.1" customHeight="1" thickBot="1" x14ac:dyDescent="0.3">
      <c r="A11" s="80" t="s">
        <v>10</v>
      </c>
      <c r="B11" s="81" t="s">
        <v>11</v>
      </c>
      <c r="C11" s="82" t="s">
        <v>12</v>
      </c>
      <c r="D11" s="117" t="s">
        <v>13</v>
      </c>
      <c r="E11" s="118"/>
      <c r="F11" s="118"/>
      <c r="G11" s="117" t="s">
        <v>14</v>
      </c>
      <c r="H11" s="118"/>
      <c r="I11" s="83" t="s">
        <v>4</v>
      </c>
      <c r="J11" s="84" t="s">
        <v>15</v>
      </c>
      <c r="K11" s="82" t="s">
        <v>16</v>
      </c>
      <c r="L11" s="85"/>
      <c r="M11" s="85"/>
      <c r="N11" s="85"/>
      <c r="O11" s="85"/>
      <c r="P11" s="86" t="s">
        <v>17</v>
      </c>
      <c r="Q11" s="82" t="s">
        <v>18</v>
      </c>
      <c r="R11" s="87" t="s">
        <v>19</v>
      </c>
      <c r="T11" s="5" t="s">
        <v>20</v>
      </c>
      <c r="U11" s="5" t="s">
        <v>21</v>
      </c>
      <c r="V11" s="5"/>
      <c r="W11" s="5"/>
    </row>
    <row r="12" spans="1:23" ht="18" customHeight="1" x14ac:dyDescent="0.25">
      <c r="A12" s="88">
        <v>1</v>
      </c>
      <c r="B12" s="28"/>
      <c r="C12" s="25"/>
      <c r="D12" s="119" t="str">
        <f>IF(C12="","",$D$7)</f>
        <v/>
      </c>
      <c r="E12" s="119"/>
      <c r="F12" s="119"/>
      <c r="G12" s="22" t="str">
        <f t="shared" ref="G12:G16" si="0">IF(C12="","","7º")</f>
        <v/>
      </c>
      <c r="H12" s="31"/>
      <c r="I12" s="75" t="str">
        <f>IF(C12="","",$F$5)</f>
        <v/>
      </c>
      <c r="J12" s="75"/>
      <c r="K12" s="32"/>
      <c r="L12" s="16"/>
      <c r="M12" s="16"/>
      <c r="N12" s="16"/>
      <c r="O12" s="16"/>
      <c r="P12" s="19" t="str">
        <f ca="1">IF(K12="","",TODAY()-K12)</f>
        <v/>
      </c>
      <c r="Q12" s="75"/>
      <c r="R12" s="89"/>
      <c r="T12" s="39">
        <f>IF(J12="FEM",1,0)</f>
        <v>0</v>
      </c>
      <c r="U12" s="39">
        <f>IF(J12="MAS",1,0)</f>
        <v>0</v>
      </c>
      <c r="V12" s="5"/>
      <c r="W12" s="5">
        <f>IF(B12="",0,1)</f>
        <v>0</v>
      </c>
    </row>
    <row r="13" spans="1:23" ht="18" customHeight="1" x14ac:dyDescent="0.25">
      <c r="A13" s="90">
        <v>2</v>
      </c>
      <c r="B13" s="29"/>
      <c r="C13" s="26"/>
      <c r="D13" s="115" t="str">
        <f t="shared" ref="D13:D16" si="1">IF(C13="","",$D$7)</f>
        <v/>
      </c>
      <c r="E13" s="115"/>
      <c r="F13" s="115"/>
      <c r="G13" s="23" t="str">
        <f t="shared" si="0"/>
        <v/>
      </c>
      <c r="H13" s="66" t="str">
        <f>IF(C13="","",$H$12)</f>
        <v/>
      </c>
      <c r="I13" s="74" t="str">
        <f>IF(C13="","",$F$5)</f>
        <v/>
      </c>
      <c r="J13" s="74"/>
      <c r="K13" s="33"/>
      <c r="L13" s="17"/>
      <c r="M13" s="17"/>
      <c r="N13" s="17"/>
      <c r="O13" s="17"/>
      <c r="P13" s="20" t="str">
        <f ca="1">IF(K13="","",TODAY()-K13)</f>
        <v/>
      </c>
      <c r="Q13" s="74"/>
      <c r="R13" s="91"/>
      <c r="T13" s="39">
        <f t="shared" ref="T13:T16" si="2">IF(J13="FEM",1,0)</f>
        <v>0</v>
      </c>
      <c r="U13" s="39">
        <f t="shared" ref="U13:U16" si="3">IF(J13="MAS",1,0)</f>
        <v>0</v>
      </c>
      <c r="W13" s="5">
        <f t="shared" ref="W13:W16" si="4">IF(B13="",0,1)</f>
        <v>0</v>
      </c>
    </row>
    <row r="14" spans="1:23" ht="18" customHeight="1" x14ac:dyDescent="0.25">
      <c r="A14" s="92">
        <v>3</v>
      </c>
      <c r="B14" s="30"/>
      <c r="C14" s="27"/>
      <c r="D14" s="114" t="str">
        <f t="shared" si="1"/>
        <v/>
      </c>
      <c r="E14" s="114"/>
      <c r="F14" s="114"/>
      <c r="G14" s="24" t="str">
        <f t="shared" si="0"/>
        <v/>
      </c>
      <c r="H14" s="68" t="str">
        <f t="shared" ref="H14:H16" si="5">IF(C14="","",$H$12)</f>
        <v/>
      </c>
      <c r="I14" s="73" t="str">
        <f>IF(C14="","",$F$5)</f>
        <v/>
      </c>
      <c r="J14" s="73"/>
      <c r="K14" s="34"/>
      <c r="L14" s="18"/>
      <c r="M14" s="18"/>
      <c r="N14" s="18"/>
      <c r="O14" s="18"/>
      <c r="P14" s="21" t="str">
        <f ca="1">IF(K14="","",TODAY()-K14)</f>
        <v/>
      </c>
      <c r="Q14" s="73"/>
      <c r="R14" s="93"/>
      <c r="T14" s="39">
        <f t="shared" si="2"/>
        <v>0</v>
      </c>
      <c r="U14" s="39">
        <f t="shared" si="3"/>
        <v>0</v>
      </c>
      <c r="W14" s="5">
        <f t="shared" si="4"/>
        <v>0</v>
      </c>
    </row>
    <row r="15" spans="1:23" ht="18" customHeight="1" x14ac:dyDescent="0.25">
      <c r="A15" s="90">
        <v>4</v>
      </c>
      <c r="B15" s="29"/>
      <c r="C15" s="26"/>
      <c r="D15" s="115" t="str">
        <f t="shared" si="1"/>
        <v/>
      </c>
      <c r="E15" s="115"/>
      <c r="F15" s="115"/>
      <c r="G15" s="23" t="str">
        <f t="shared" si="0"/>
        <v/>
      </c>
      <c r="H15" s="66" t="str">
        <f t="shared" si="5"/>
        <v/>
      </c>
      <c r="I15" s="74" t="str">
        <f>IF(C15="","",$F$5)</f>
        <v/>
      </c>
      <c r="J15" s="74"/>
      <c r="K15" s="33"/>
      <c r="L15" s="17"/>
      <c r="M15" s="17"/>
      <c r="N15" s="17"/>
      <c r="O15" s="17"/>
      <c r="P15" s="20" t="str">
        <f ca="1">IF(K15="","",TODAY()-K15)</f>
        <v/>
      </c>
      <c r="Q15" s="74"/>
      <c r="R15" s="91"/>
      <c r="T15" s="39">
        <f t="shared" si="2"/>
        <v>0</v>
      </c>
      <c r="U15" s="39">
        <f t="shared" si="3"/>
        <v>0</v>
      </c>
      <c r="W15" s="5">
        <f t="shared" si="4"/>
        <v>0</v>
      </c>
    </row>
    <row r="16" spans="1:23" ht="18" customHeight="1" thickBot="1" x14ac:dyDescent="0.3">
      <c r="A16" s="94">
        <v>5</v>
      </c>
      <c r="B16" s="46"/>
      <c r="C16" s="69"/>
      <c r="D16" s="116" t="str">
        <f t="shared" si="1"/>
        <v/>
      </c>
      <c r="E16" s="116"/>
      <c r="F16" s="116"/>
      <c r="G16" s="47" t="str">
        <f t="shared" si="0"/>
        <v/>
      </c>
      <c r="H16" s="67" t="str">
        <f t="shared" si="5"/>
        <v/>
      </c>
      <c r="I16" s="95" t="str">
        <f>IF(C16="","",$F$5)</f>
        <v/>
      </c>
      <c r="J16" s="95"/>
      <c r="K16" s="48"/>
      <c r="L16" s="49"/>
      <c r="M16" s="49"/>
      <c r="N16" s="49"/>
      <c r="O16" s="49"/>
      <c r="P16" s="50" t="str">
        <f ca="1">IF(K16="","",TODAY()-K16)</f>
        <v/>
      </c>
      <c r="Q16" s="70"/>
      <c r="R16" s="96"/>
      <c r="T16" s="39">
        <f t="shared" si="2"/>
        <v>0</v>
      </c>
      <c r="U16" s="39">
        <f t="shared" si="3"/>
        <v>0</v>
      </c>
      <c r="W16" s="5">
        <f t="shared" si="4"/>
        <v>0</v>
      </c>
    </row>
    <row r="17" spans="1:23" ht="16.5" thickBot="1" x14ac:dyDescent="0.3">
      <c r="I17" s="105"/>
      <c r="J17" s="105"/>
      <c r="P17" s="43" t="str">
        <f ca="1">IFERROR(AVERAGE(P12:P16),"")</f>
        <v/>
      </c>
      <c r="T17" s="39">
        <f>SUM(T12:T16)</f>
        <v>0</v>
      </c>
      <c r="U17" s="39">
        <f>SUM(U12:U16)</f>
        <v>0</v>
      </c>
      <c r="V17">
        <f>IF(OR(T17&gt;3,U17&gt;3),1,0)</f>
        <v>0</v>
      </c>
      <c r="W17" s="5">
        <f>IF(SUM(W12:W16)=0,0,1)</f>
        <v>0</v>
      </c>
    </row>
    <row r="18" spans="1:23" ht="15.75" customHeight="1" thickTop="1" x14ac:dyDescent="0.25"/>
    <row r="19" spans="1:23" ht="21" x14ac:dyDescent="0.25">
      <c r="A19" s="111" t="s">
        <v>22</v>
      </c>
      <c r="B19" s="111"/>
      <c r="C19" s="111"/>
      <c r="D19" s="111"/>
      <c r="E19" s="111"/>
      <c r="F19" s="111"/>
      <c r="G19" s="111"/>
      <c r="H19" s="111"/>
      <c r="I19" s="111"/>
      <c r="J19" s="111"/>
      <c r="K19" s="111"/>
      <c r="L19" s="111"/>
      <c r="M19" s="111"/>
      <c r="N19" s="111"/>
      <c r="O19" s="111"/>
      <c r="P19" s="111"/>
      <c r="Q19" s="111"/>
      <c r="R19" s="111"/>
    </row>
    <row r="20" spans="1:23" ht="20.100000000000001" customHeight="1" thickBot="1" x14ac:dyDescent="0.3">
      <c r="A20" s="112" t="s">
        <v>23</v>
      </c>
      <c r="B20" s="113"/>
      <c r="C20" s="113"/>
      <c r="D20" s="113"/>
      <c r="E20" s="113"/>
      <c r="F20" s="113"/>
      <c r="G20" s="113"/>
      <c r="H20" s="113"/>
      <c r="I20" s="113"/>
      <c r="J20" s="113"/>
      <c r="K20" s="113"/>
      <c r="L20" s="113"/>
      <c r="M20" s="113"/>
      <c r="N20" s="113"/>
      <c r="O20" s="113"/>
      <c r="P20" s="113"/>
      <c r="Q20" s="113"/>
      <c r="R20" s="113"/>
    </row>
    <row r="21" spans="1:23" ht="50.1" customHeight="1" thickBot="1" x14ac:dyDescent="0.3">
      <c r="A21" s="120" t="s">
        <v>10</v>
      </c>
      <c r="B21" s="121"/>
      <c r="C21" s="79" t="s">
        <v>12</v>
      </c>
      <c r="D21" s="117" t="s">
        <v>13</v>
      </c>
      <c r="E21" s="118"/>
      <c r="F21" s="118"/>
      <c r="G21" s="117" t="s">
        <v>14</v>
      </c>
      <c r="H21" s="118"/>
      <c r="I21" s="83" t="s">
        <v>4</v>
      </c>
      <c r="J21" s="84" t="s">
        <v>15</v>
      </c>
      <c r="K21" s="82" t="s">
        <v>16</v>
      </c>
      <c r="L21" s="97"/>
      <c r="M21" s="97"/>
      <c r="N21" s="97"/>
      <c r="O21" s="97"/>
      <c r="P21" s="86" t="s">
        <v>17</v>
      </c>
      <c r="Q21" s="82" t="s">
        <v>18</v>
      </c>
      <c r="R21" s="87" t="s">
        <v>19</v>
      </c>
      <c r="T21" s="5" t="s">
        <v>20</v>
      </c>
      <c r="U21" s="5" t="s">
        <v>21</v>
      </c>
      <c r="V21" s="5"/>
      <c r="W21" s="5"/>
    </row>
    <row r="22" spans="1:23" ht="18" customHeight="1" x14ac:dyDescent="0.25">
      <c r="A22" s="122">
        <v>1</v>
      </c>
      <c r="B22" s="123"/>
      <c r="C22" s="25"/>
      <c r="D22" s="119" t="str">
        <f>IF(C22="","",$D$7)</f>
        <v/>
      </c>
      <c r="E22" s="119"/>
      <c r="F22" s="119"/>
      <c r="G22" s="22" t="str">
        <f>IF(C22="","","7º")</f>
        <v/>
      </c>
      <c r="H22" s="31"/>
      <c r="I22" s="75" t="str">
        <f>IF(C22="","",$F$5)</f>
        <v/>
      </c>
      <c r="J22" s="75"/>
      <c r="K22" s="32"/>
      <c r="L22" s="16"/>
      <c r="M22" s="16"/>
      <c r="N22" s="16"/>
      <c r="O22" s="16"/>
      <c r="P22" s="19" t="str">
        <f ca="1">IF(K22="","",TODAY()-K22)</f>
        <v/>
      </c>
      <c r="Q22" s="75"/>
      <c r="R22" s="89"/>
      <c r="T22" s="39">
        <f>IF(J22="FEM",1,0)</f>
        <v>0</v>
      </c>
      <c r="U22" s="39">
        <f>IF(J22="MAS",1,0)</f>
        <v>0</v>
      </c>
      <c r="V22" s="5"/>
      <c r="W22" s="5"/>
    </row>
    <row r="23" spans="1:23" ht="18" customHeight="1" x14ac:dyDescent="0.25">
      <c r="A23" s="124">
        <v>2</v>
      </c>
      <c r="B23" s="125"/>
      <c r="C23" s="26"/>
      <c r="D23" s="115" t="str">
        <f t="shared" ref="D23:D28" si="6">IF(C23="","",$D$7)</f>
        <v/>
      </c>
      <c r="E23" s="115"/>
      <c r="F23" s="115"/>
      <c r="G23" s="23" t="str">
        <f t="shared" ref="G23:G28" si="7">IF(C23="","","7º")</f>
        <v/>
      </c>
      <c r="H23" s="66" t="str">
        <f>IF(C23="","",$H$22)</f>
        <v/>
      </c>
      <c r="I23" s="74" t="str">
        <f t="shared" ref="I23:I28" si="8">IF(C23="","",$F$5)</f>
        <v/>
      </c>
      <c r="J23" s="74"/>
      <c r="K23" s="33"/>
      <c r="L23" s="17"/>
      <c r="M23" s="17"/>
      <c r="N23" s="17"/>
      <c r="O23" s="17"/>
      <c r="P23" s="20" t="str">
        <f t="shared" ref="P23:P28" ca="1" si="9">IF(K23="","",TODAY()-K23)</f>
        <v/>
      </c>
      <c r="Q23" s="74"/>
      <c r="R23" s="91"/>
      <c r="T23" s="39">
        <f t="shared" ref="T23:T26" si="10">IF(J23="FEM",1,0)</f>
        <v>0</v>
      </c>
      <c r="U23" s="39">
        <f t="shared" ref="U23:U26" si="11">IF(J23="MAS",1,0)</f>
        <v>0</v>
      </c>
    </row>
    <row r="24" spans="1:23" ht="18" customHeight="1" x14ac:dyDescent="0.25">
      <c r="A24" s="131">
        <v>3</v>
      </c>
      <c r="B24" s="132"/>
      <c r="C24" s="27"/>
      <c r="D24" s="114" t="str">
        <f t="shared" si="6"/>
        <v/>
      </c>
      <c r="E24" s="114"/>
      <c r="F24" s="114"/>
      <c r="G24" s="24" t="str">
        <f t="shared" si="7"/>
        <v/>
      </c>
      <c r="H24" s="68" t="str">
        <f t="shared" ref="H24:H27" si="12">IF(C24="","",$H$22)</f>
        <v/>
      </c>
      <c r="I24" s="73" t="str">
        <f t="shared" si="8"/>
        <v/>
      </c>
      <c r="J24" s="73"/>
      <c r="K24" s="34"/>
      <c r="L24" s="18"/>
      <c r="M24" s="18"/>
      <c r="N24" s="18"/>
      <c r="O24" s="18"/>
      <c r="P24" s="21" t="str">
        <f t="shared" ca="1" si="9"/>
        <v/>
      </c>
      <c r="Q24" s="73"/>
      <c r="R24" s="93"/>
      <c r="T24" s="39">
        <f t="shared" si="10"/>
        <v>0</v>
      </c>
      <c r="U24" s="39">
        <f t="shared" si="11"/>
        <v>0</v>
      </c>
    </row>
    <row r="25" spans="1:23" ht="18" customHeight="1" x14ac:dyDescent="0.25">
      <c r="A25" s="124">
        <v>4</v>
      </c>
      <c r="B25" s="125"/>
      <c r="C25" s="26"/>
      <c r="D25" s="115" t="str">
        <f t="shared" si="6"/>
        <v/>
      </c>
      <c r="E25" s="115"/>
      <c r="F25" s="115"/>
      <c r="G25" s="23" t="str">
        <f t="shared" si="7"/>
        <v/>
      </c>
      <c r="H25" s="66" t="str">
        <f t="shared" si="12"/>
        <v/>
      </c>
      <c r="I25" s="74" t="str">
        <f t="shared" si="8"/>
        <v/>
      </c>
      <c r="J25" s="74"/>
      <c r="K25" s="33"/>
      <c r="L25" s="17"/>
      <c r="M25" s="17"/>
      <c r="N25" s="17"/>
      <c r="O25" s="17"/>
      <c r="P25" s="20" t="str">
        <f t="shared" ca="1" si="9"/>
        <v/>
      </c>
      <c r="Q25" s="74"/>
      <c r="R25" s="91"/>
      <c r="T25" s="39">
        <f t="shared" si="10"/>
        <v>0</v>
      </c>
      <c r="U25" s="39">
        <f t="shared" si="11"/>
        <v>0</v>
      </c>
    </row>
    <row r="26" spans="1:23" ht="18" customHeight="1" x14ac:dyDescent="0.25">
      <c r="A26" s="131">
        <v>5</v>
      </c>
      <c r="B26" s="132"/>
      <c r="C26" s="27"/>
      <c r="D26" s="114" t="str">
        <f t="shared" si="6"/>
        <v/>
      </c>
      <c r="E26" s="114"/>
      <c r="F26" s="114"/>
      <c r="G26" s="24" t="str">
        <f t="shared" si="7"/>
        <v/>
      </c>
      <c r="H26" s="68" t="str">
        <f t="shared" si="12"/>
        <v/>
      </c>
      <c r="I26" s="73" t="str">
        <f t="shared" si="8"/>
        <v/>
      </c>
      <c r="J26" s="73"/>
      <c r="K26" s="34"/>
      <c r="L26" s="18"/>
      <c r="M26" s="18"/>
      <c r="N26" s="18"/>
      <c r="O26" s="18"/>
      <c r="P26" s="21" t="str">
        <f t="shared" ca="1" si="9"/>
        <v/>
      </c>
      <c r="Q26" s="73"/>
      <c r="R26" s="93"/>
      <c r="T26" s="39">
        <f t="shared" si="10"/>
        <v>0</v>
      </c>
      <c r="U26" s="39">
        <f t="shared" si="11"/>
        <v>0</v>
      </c>
    </row>
    <row r="27" spans="1:23" ht="18" customHeight="1" thickBot="1" x14ac:dyDescent="0.3">
      <c r="A27" s="126">
        <v>6</v>
      </c>
      <c r="B27" s="127"/>
      <c r="C27" s="71"/>
      <c r="D27" s="137" t="str">
        <f t="shared" si="6"/>
        <v/>
      </c>
      <c r="E27" s="137"/>
      <c r="F27" s="137"/>
      <c r="G27" s="63" t="str">
        <f t="shared" si="7"/>
        <v/>
      </c>
      <c r="H27" s="66" t="str">
        <f t="shared" si="12"/>
        <v/>
      </c>
      <c r="I27" s="77" t="str">
        <f t="shared" si="8"/>
        <v/>
      </c>
      <c r="J27" s="77"/>
      <c r="K27" s="40"/>
      <c r="L27" s="41"/>
      <c r="M27" s="41"/>
      <c r="N27" s="41"/>
      <c r="O27" s="41"/>
      <c r="P27" s="42" t="str">
        <f t="shared" ca="1" si="9"/>
        <v/>
      </c>
      <c r="Q27" s="77"/>
      <c r="R27" s="98"/>
      <c r="T27" s="39">
        <f t="shared" ref="T27" si="13">IF(J27="FEM",1,0)</f>
        <v>0</v>
      </c>
      <c r="U27" s="39">
        <f t="shared" ref="U27" si="14">IF(J27="MAS",1,0)</f>
        <v>0</v>
      </c>
    </row>
    <row r="28" spans="1:23" ht="18" customHeight="1" thickBot="1" x14ac:dyDescent="0.3">
      <c r="A28" s="128" t="s">
        <v>24</v>
      </c>
      <c r="B28" s="129"/>
      <c r="C28" s="53"/>
      <c r="D28" s="130" t="str">
        <f t="shared" si="6"/>
        <v/>
      </c>
      <c r="E28" s="130"/>
      <c r="F28" s="130"/>
      <c r="G28" s="64" t="str">
        <f t="shared" si="7"/>
        <v/>
      </c>
      <c r="H28" s="65"/>
      <c r="I28" s="76" t="str">
        <f t="shared" si="8"/>
        <v/>
      </c>
      <c r="J28" s="76"/>
      <c r="K28" s="54"/>
      <c r="L28" s="55"/>
      <c r="M28" s="55"/>
      <c r="N28" s="55"/>
      <c r="O28" s="55"/>
      <c r="P28" s="56" t="str">
        <f t="shared" ca="1" si="9"/>
        <v/>
      </c>
      <c r="Q28" s="76"/>
      <c r="R28" s="99"/>
      <c r="T28" s="39">
        <f>SUM(T22:T27)</f>
        <v>0</v>
      </c>
      <c r="U28" s="39">
        <f>SUM(U22:U27)</f>
        <v>0</v>
      </c>
      <c r="V28">
        <f>IF(OR(T28&gt;3,U28&gt;3),1,0)</f>
        <v>0</v>
      </c>
    </row>
    <row r="29" spans="1:23" ht="16.5" thickBot="1" x14ac:dyDescent="0.3">
      <c r="I29" s="133"/>
      <c r="J29" s="133"/>
      <c r="P29" s="43" t="str">
        <f ca="1">IFERROR(AVERAGE(P22:P27),"")</f>
        <v/>
      </c>
      <c r="Q29" s="57"/>
    </row>
    <row r="30" spans="1:23" ht="15.75" thickTop="1" x14ac:dyDescent="0.25"/>
    <row r="31" spans="1:23" ht="21" x14ac:dyDescent="0.25">
      <c r="A31" s="111" t="s">
        <v>25</v>
      </c>
      <c r="B31" s="111"/>
      <c r="C31" s="111"/>
      <c r="D31" s="111"/>
      <c r="E31" s="111"/>
      <c r="F31" s="111"/>
      <c r="G31" s="111"/>
      <c r="H31" s="111"/>
      <c r="I31" s="111"/>
      <c r="J31" s="111"/>
      <c r="K31" s="111"/>
      <c r="L31" s="111"/>
      <c r="M31" s="111"/>
      <c r="N31" s="111"/>
      <c r="O31" s="111"/>
      <c r="P31" s="111"/>
      <c r="Q31" s="111"/>
      <c r="R31" s="111"/>
    </row>
    <row r="32" spans="1:23" ht="20.100000000000001" customHeight="1" thickBot="1" x14ac:dyDescent="0.3">
      <c r="A32" s="112" t="s">
        <v>26</v>
      </c>
      <c r="B32" s="113"/>
      <c r="C32" s="113"/>
      <c r="D32" s="113"/>
      <c r="E32" s="113"/>
      <c r="F32" s="113"/>
      <c r="G32" s="113"/>
      <c r="H32" s="113"/>
      <c r="I32" s="113"/>
      <c r="J32" s="113"/>
      <c r="K32" s="113"/>
      <c r="L32" s="113"/>
      <c r="M32" s="113"/>
      <c r="N32" s="113"/>
      <c r="O32" s="113"/>
      <c r="P32" s="113"/>
      <c r="Q32" s="113"/>
      <c r="R32" s="113"/>
    </row>
    <row r="33" spans="1:23" ht="50.1" customHeight="1" thickBot="1" x14ac:dyDescent="0.3">
      <c r="A33" s="135" t="s">
        <v>10</v>
      </c>
      <c r="B33" s="136"/>
      <c r="C33" s="79" t="s">
        <v>12</v>
      </c>
      <c r="D33" s="117" t="s">
        <v>13</v>
      </c>
      <c r="E33" s="118"/>
      <c r="F33" s="118"/>
      <c r="G33" s="117" t="s">
        <v>14</v>
      </c>
      <c r="H33" s="118"/>
      <c r="I33" s="83" t="s">
        <v>4</v>
      </c>
      <c r="J33" s="84" t="s">
        <v>15</v>
      </c>
      <c r="K33" s="82" t="s">
        <v>16</v>
      </c>
      <c r="L33" s="97"/>
      <c r="M33" s="97"/>
      <c r="N33" s="97"/>
      <c r="O33" s="97"/>
      <c r="P33" s="86" t="s">
        <v>17</v>
      </c>
      <c r="Q33" s="82" t="s">
        <v>18</v>
      </c>
      <c r="R33" s="87" t="s">
        <v>19</v>
      </c>
      <c r="T33" s="5" t="s">
        <v>20</v>
      </c>
      <c r="U33" s="5" t="s">
        <v>21</v>
      </c>
      <c r="V33" s="5"/>
      <c r="W33" s="5"/>
    </row>
    <row r="34" spans="1:23" ht="18" customHeight="1" x14ac:dyDescent="0.25">
      <c r="A34" s="122">
        <v>1</v>
      </c>
      <c r="B34" s="123"/>
      <c r="C34" s="25"/>
      <c r="D34" s="134" t="str">
        <f>IF(C34="","",$D$7)</f>
        <v/>
      </c>
      <c r="E34" s="134"/>
      <c r="F34" s="134"/>
      <c r="G34" s="22" t="str">
        <f>IF(C34="","","7º")</f>
        <v/>
      </c>
      <c r="H34" s="31"/>
      <c r="I34" s="75" t="str">
        <f>IF(C34="","",$F$5)</f>
        <v/>
      </c>
      <c r="J34" s="75"/>
      <c r="K34" s="32"/>
      <c r="L34" s="16"/>
      <c r="M34" s="16"/>
      <c r="N34" s="16"/>
      <c r="O34" s="16"/>
      <c r="P34" s="19" t="str">
        <f ca="1">IF(K34="","",TODAY()-K34)</f>
        <v/>
      </c>
      <c r="Q34" s="75"/>
      <c r="R34" s="89"/>
      <c r="T34" s="39">
        <f>IF(J34="FEM",1,0)</f>
        <v>0</v>
      </c>
      <c r="U34" s="39">
        <f>IF(J34="MAS",1,0)</f>
        <v>0</v>
      </c>
      <c r="V34" s="5"/>
      <c r="W34" s="5"/>
    </row>
    <row r="35" spans="1:23" ht="18" customHeight="1" x14ac:dyDescent="0.25">
      <c r="A35" s="124">
        <v>2</v>
      </c>
      <c r="B35" s="125"/>
      <c r="C35" s="26"/>
      <c r="D35" s="115" t="str">
        <f t="shared" ref="D35:D37" si="15">IF(C35="","",$D$7)</f>
        <v/>
      </c>
      <c r="E35" s="115"/>
      <c r="F35" s="115"/>
      <c r="G35" s="23" t="str">
        <f t="shared" ref="G35:G38" si="16">IF(C35="","","7º")</f>
        <v/>
      </c>
      <c r="H35" s="66" t="str">
        <f>IF(C35="","",$H$34)</f>
        <v/>
      </c>
      <c r="I35" s="74" t="str">
        <f t="shared" ref="I35:I38" si="17">IF(C35="","",$F$5)</f>
        <v/>
      </c>
      <c r="J35" s="74"/>
      <c r="K35" s="33"/>
      <c r="L35" s="17"/>
      <c r="M35" s="17"/>
      <c r="N35" s="17"/>
      <c r="O35" s="17"/>
      <c r="P35" s="20" t="str">
        <f t="shared" ref="P35:P38" ca="1" si="18">IF(K35="","",TODAY()-K35)</f>
        <v/>
      </c>
      <c r="Q35" s="74"/>
      <c r="R35" s="91"/>
      <c r="T35" s="39">
        <f t="shared" ref="T35:T37" si="19">IF(J35="FEM",1,0)</f>
        <v>0</v>
      </c>
      <c r="U35" s="39">
        <f t="shared" ref="U35:U37" si="20">IF(J35="MAS",1,0)</f>
        <v>0</v>
      </c>
    </row>
    <row r="36" spans="1:23" ht="18" customHeight="1" x14ac:dyDescent="0.25">
      <c r="A36" s="131">
        <v>3</v>
      </c>
      <c r="B36" s="132"/>
      <c r="C36" s="27"/>
      <c r="D36" s="114" t="str">
        <f t="shared" si="15"/>
        <v/>
      </c>
      <c r="E36" s="114"/>
      <c r="F36" s="114"/>
      <c r="G36" s="24" t="str">
        <f t="shared" si="16"/>
        <v/>
      </c>
      <c r="H36" s="68" t="str">
        <f t="shared" ref="H36:H37" si="21">IF(C36="","",$H$34)</f>
        <v/>
      </c>
      <c r="I36" s="73" t="str">
        <f t="shared" si="17"/>
        <v/>
      </c>
      <c r="J36" s="74"/>
      <c r="K36" s="34"/>
      <c r="L36" s="18"/>
      <c r="M36" s="18"/>
      <c r="N36" s="18"/>
      <c r="O36" s="18"/>
      <c r="P36" s="21" t="str">
        <f t="shared" ca="1" si="18"/>
        <v/>
      </c>
      <c r="Q36" s="73"/>
      <c r="R36" s="93"/>
      <c r="T36" s="39">
        <f t="shared" si="19"/>
        <v>0</v>
      </c>
      <c r="U36" s="39">
        <f t="shared" si="20"/>
        <v>0</v>
      </c>
    </row>
    <row r="37" spans="1:23" ht="18" customHeight="1" thickBot="1" x14ac:dyDescent="0.3">
      <c r="A37" s="124">
        <v>4</v>
      </c>
      <c r="B37" s="125"/>
      <c r="C37" s="26"/>
      <c r="D37" s="138" t="str">
        <f t="shared" si="15"/>
        <v/>
      </c>
      <c r="E37" s="138"/>
      <c r="F37" s="138"/>
      <c r="G37" s="23" t="str">
        <f t="shared" si="16"/>
        <v/>
      </c>
      <c r="H37" s="66" t="str">
        <f t="shared" si="21"/>
        <v/>
      </c>
      <c r="I37" s="74" t="str">
        <f t="shared" si="17"/>
        <v/>
      </c>
      <c r="J37" s="74"/>
      <c r="K37" s="33"/>
      <c r="L37" s="17"/>
      <c r="M37" s="17"/>
      <c r="N37" s="17"/>
      <c r="O37" s="17"/>
      <c r="P37" s="20" t="str">
        <f t="shared" ca="1" si="18"/>
        <v/>
      </c>
      <c r="Q37" s="74"/>
      <c r="R37" s="91"/>
      <c r="T37" s="39">
        <f t="shared" si="19"/>
        <v>0</v>
      </c>
      <c r="U37" s="39">
        <f t="shared" si="20"/>
        <v>0</v>
      </c>
    </row>
    <row r="38" spans="1:23" ht="18" customHeight="1" thickBot="1" x14ac:dyDescent="0.3">
      <c r="A38" s="128" t="s">
        <v>24</v>
      </c>
      <c r="B38" s="129"/>
      <c r="C38" s="53"/>
      <c r="D38" s="130" t="str">
        <f t="shared" ref="D38" si="22">IF(C38="","",$D$7)</f>
        <v/>
      </c>
      <c r="E38" s="130"/>
      <c r="F38" s="130"/>
      <c r="G38" s="64" t="str">
        <f t="shared" si="16"/>
        <v/>
      </c>
      <c r="H38" s="65"/>
      <c r="I38" s="76" t="str">
        <f t="shared" si="17"/>
        <v/>
      </c>
      <c r="J38" s="76"/>
      <c r="K38" s="54"/>
      <c r="L38" s="55"/>
      <c r="M38" s="55"/>
      <c r="N38" s="55"/>
      <c r="O38" s="55"/>
      <c r="P38" s="56" t="str">
        <f t="shared" ca="1" si="18"/>
        <v/>
      </c>
      <c r="Q38" s="76"/>
      <c r="R38" s="99"/>
      <c r="T38" s="39">
        <f>SUM(T34:T37)</f>
        <v>0</v>
      </c>
      <c r="U38" s="39">
        <f>SUM(U34:U37)</f>
        <v>0</v>
      </c>
      <c r="V38">
        <f>IF(OR(T38&gt;2,U38&gt;2),1,0)</f>
        <v>0</v>
      </c>
    </row>
    <row r="39" spans="1:23" ht="16.5" thickBot="1" x14ac:dyDescent="0.3">
      <c r="I39" s="133"/>
      <c r="J39" s="133"/>
      <c r="P39" s="43" t="str">
        <f ca="1">IFERROR(AVERAGE(P34:P37),"")</f>
        <v/>
      </c>
      <c r="Q39" s="57"/>
    </row>
    <row r="40" spans="1:23" ht="15.75" thickTop="1" x14ac:dyDescent="0.25"/>
    <row r="41" spans="1:23" ht="21" x14ac:dyDescent="0.25">
      <c r="A41" s="111" t="s">
        <v>27</v>
      </c>
      <c r="B41" s="111"/>
      <c r="C41" s="111"/>
      <c r="D41" s="111"/>
      <c r="E41" s="111"/>
      <c r="F41" s="111"/>
      <c r="G41" s="111"/>
      <c r="H41" s="111"/>
      <c r="I41" s="111"/>
      <c r="J41" s="111"/>
      <c r="K41" s="111"/>
      <c r="L41" s="111"/>
      <c r="M41" s="111"/>
      <c r="N41" s="111"/>
      <c r="O41" s="111"/>
      <c r="P41" s="111"/>
      <c r="Q41" s="111"/>
      <c r="R41" s="111"/>
    </row>
    <row r="42" spans="1:23" ht="20.100000000000001" customHeight="1" thickBot="1" x14ac:dyDescent="0.3">
      <c r="A42" s="112" t="s">
        <v>26</v>
      </c>
      <c r="B42" s="113"/>
      <c r="C42" s="113"/>
      <c r="D42" s="113"/>
      <c r="E42" s="113"/>
      <c r="F42" s="113"/>
      <c r="G42" s="113"/>
      <c r="H42" s="113"/>
      <c r="I42" s="113"/>
      <c r="J42" s="113"/>
      <c r="K42" s="113"/>
      <c r="L42" s="113"/>
      <c r="M42" s="113"/>
      <c r="N42" s="113"/>
      <c r="O42" s="113"/>
      <c r="P42" s="113"/>
      <c r="Q42" s="113"/>
      <c r="R42" s="113"/>
    </row>
    <row r="43" spans="1:23" ht="50.1" customHeight="1" thickBot="1" x14ac:dyDescent="0.3">
      <c r="A43" s="120" t="s">
        <v>10</v>
      </c>
      <c r="B43" s="121"/>
      <c r="C43" s="79" t="s">
        <v>12</v>
      </c>
      <c r="D43" s="117" t="s">
        <v>13</v>
      </c>
      <c r="E43" s="118"/>
      <c r="F43" s="118"/>
      <c r="G43" s="117" t="s">
        <v>14</v>
      </c>
      <c r="H43" s="118"/>
      <c r="I43" s="83" t="s">
        <v>4</v>
      </c>
      <c r="J43" s="84" t="s">
        <v>15</v>
      </c>
      <c r="K43" s="82" t="s">
        <v>16</v>
      </c>
      <c r="L43" s="97"/>
      <c r="M43" s="97"/>
      <c r="N43" s="97"/>
      <c r="O43" s="97"/>
      <c r="P43" s="86" t="s">
        <v>17</v>
      </c>
      <c r="Q43" s="82" t="s">
        <v>18</v>
      </c>
      <c r="R43" s="87" t="s">
        <v>19</v>
      </c>
      <c r="T43" s="5" t="s">
        <v>20</v>
      </c>
      <c r="U43" s="5" t="s">
        <v>21</v>
      </c>
      <c r="V43" s="5"/>
      <c r="W43" s="5"/>
    </row>
    <row r="44" spans="1:23" ht="18" customHeight="1" x14ac:dyDescent="0.25">
      <c r="A44" s="122">
        <v>1</v>
      </c>
      <c r="B44" s="123"/>
      <c r="C44" s="25"/>
      <c r="D44" s="119" t="str">
        <f>IF(C44="","",$D$7)</f>
        <v/>
      </c>
      <c r="E44" s="119"/>
      <c r="F44" s="119"/>
      <c r="G44" s="44" t="str">
        <f>IF(C44="","","7º")</f>
        <v/>
      </c>
      <c r="H44" s="25"/>
      <c r="I44" s="75" t="str">
        <f>IF(C44="","",$F$5)</f>
        <v/>
      </c>
      <c r="J44" s="75"/>
      <c r="K44" s="32"/>
      <c r="L44" s="16"/>
      <c r="M44" s="16"/>
      <c r="N44" s="16"/>
      <c r="O44" s="16"/>
      <c r="P44" s="19" t="str">
        <f ca="1">IF(K44="","",TODAY()-K44)</f>
        <v/>
      </c>
      <c r="Q44" s="75"/>
      <c r="R44" s="89"/>
      <c r="T44" s="39">
        <f>IF(J44="FEM",1,0)</f>
        <v>0</v>
      </c>
      <c r="U44" s="39">
        <f>IF(J44="MAS",1,0)</f>
        <v>0</v>
      </c>
      <c r="V44" s="5"/>
      <c r="W44" s="5"/>
    </row>
    <row r="45" spans="1:23" ht="18" customHeight="1" x14ac:dyDescent="0.25">
      <c r="A45" s="124">
        <v>2</v>
      </c>
      <c r="B45" s="125"/>
      <c r="C45" s="26"/>
      <c r="D45" s="115" t="str">
        <f t="shared" ref="D45:D48" si="23">IF(C45="","",$D$7)</f>
        <v/>
      </c>
      <c r="E45" s="115"/>
      <c r="F45" s="115"/>
      <c r="G45" s="45" t="str">
        <f t="shared" ref="G45:G48" si="24">IF(C45="","","7º")</f>
        <v/>
      </c>
      <c r="H45" s="38" t="str">
        <f>IF(C45="","",$H$44)</f>
        <v/>
      </c>
      <c r="I45" s="74" t="str">
        <f t="shared" ref="I45:I48" si="25">IF(C45="","",$F$5)</f>
        <v/>
      </c>
      <c r="J45" s="74"/>
      <c r="K45" s="33"/>
      <c r="L45" s="17"/>
      <c r="M45" s="17"/>
      <c r="N45" s="17"/>
      <c r="O45" s="17"/>
      <c r="P45" s="20" t="str">
        <f t="shared" ref="P45:P48" ca="1" si="26">IF(K45="","",TODAY()-K45)</f>
        <v/>
      </c>
      <c r="Q45" s="74"/>
      <c r="R45" s="91"/>
      <c r="T45" s="39">
        <f t="shared" ref="T45:T47" si="27">IF(J45="FEM",1,0)</f>
        <v>0</v>
      </c>
      <c r="U45" s="39">
        <f t="shared" ref="U45:U47" si="28">IF(J45="MAS",1,0)</f>
        <v>0</v>
      </c>
    </row>
    <row r="46" spans="1:23" ht="18" customHeight="1" x14ac:dyDescent="0.25">
      <c r="A46" s="131">
        <v>3</v>
      </c>
      <c r="B46" s="132"/>
      <c r="C46" s="27"/>
      <c r="D46" s="114" t="str">
        <f t="shared" si="23"/>
        <v/>
      </c>
      <c r="E46" s="114"/>
      <c r="F46" s="114"/>
      <c r="G46" s="51" t="str">
        <f t="shared" si="24"/>
        <v/>
      </c>
      <c r="H46" s="38" t="str">
        <f t="shared" ref="H46:H47" si="29">IF(C46="","",$H$44)</f>
        <v/>
      </c>
      <c r="I46" s="73" t="str">
        <f t="shared" si="25"/>
        <v/>
      </c>
      <c r="J46" s="73"/>
      <c r="K46" s="34"/>
      <c r="L46" s="18"/>
      <c r="M46" s="18"/>
      <c r="N46" s="18"/>
      <c r="O46" s="18"/>
      <c r="P46" s="21" t="str">
        <f t="shared" ca="1" si="26"/>
        <v/>
      </c>
      <c r="Q46" s="73"/>
      <c r="R46" s="93"/>
      <c r="T46" s="39">
        <f t="shared" si="27"/>
        <v>0</v>
      </c>
      <c r="U46" s="39">
        <f t="shared" si="28"/>
        <v>0</v>
      </c>
    </row>
    <row r="47" spans="1:23" ht="18" customHeight="1" thickBot="1" x14ac:dyDescent="0.3">
      <c r="A47" s="124">
        <v>4</v>
      </c>
      <c r="B47" s="125"/>
      <c r="C47" s="26"/>
      <c r="D47" s="115" t="str">
        <f t="shared" si="23"/>
        <v/>
      </c>
      <c r="E47" s="115"/>
      <c r="F47" s="115"/>
      <c r="G47" s="45" t="str">
        <f t="shared" si="24"/>
        <v/>
      </c>
      <c r="H47" s="38" t="str">
        <f t="shared" si="29"/>
        <v/>
      </c>
      <c r="I47" s="74" t="str">
        <f t="shared" si="25"/>
        <v/>
      </c>
      <c r="J47" s="74"/>
      <c r="K47" s="33"/>
      <c r="L47" s="17"/>
      <c r="M47" s="17"/>
      <c r="N47" s="17"/>
      <c r="O47" s="17"/>
      <c r="P47" s="42" t="str">
        <f t="shared" ca="1" si="26"/>
        <v/>
      </c>
      <c r="Q47" s="74"/>
      <c r="R47" s="91"/>
      <c r="T47" s="39">
        <f t="shared" si="27"/>
        <v>0</v>
      </c>
      <c r="U47" s="39">
        <f t="shared" si="28"/>
        <v>0</v>
      </c>
    </row>
    <row r="48" spans="1:23" ht="18" customHeight="1" thickBot="1" x14ac:dyDescent="0.3">
      <c r="A48" s="128" t="s">
        <v>24</v>
      </c>
      <c r="B48" s="129"/>
      <c r="C48" s="53"/>
      <c r="D48" s="130" t="str">
        <f t="shared" si="23"/>
        <v/>
      </c>
      <c r="E48" s="130"/>
      <c r="F48" s="130"/>
      <c r="G48" s="52" t="str">
        <f t="shared" si="24"/>
        <v/>
      </c>
      <c r="H48" s="53"/>
      <c r="I48" s="76" t="str">
        <f t="shared" si="25"/>
        <v/>
      </c>
      <c r="J48" s="76"/>
      <c r="K48" s="54"/>
      <c r="L48" s="55"/>
      <c r="M48" s="55"/>
      <c r="N48" s="55"/>
      <c r="O48" s="55"/>
      <c r="P48" s="56" t="str">
        <f t="shared" ca="1" si="26"/>
        <v/>
      </c>
      <c r="Q48" s="76"/>
      <c r="R48" s="99"/>
      <c r="T48" s="39">
        <f>SUM(T44:T47)</f>
        <v>0</v>
      </c>
      <c r="U48" s="39">
        <f>SUM(U44:U47)</f>
        <v>0</v>
      </c>
      <c r="V48">
        <f>IF(OR(T48&gt;2,U48&gt;2),1,0)</f>
        <v>0</v>
      </c>
    </row>
    <row r="49" spans="1:23" ht="16.5" thickBot="1" x14ac:dyDescent="0.3">
      <c r="I49" s="133"/>
      <c r="J49" s="133"/>
      <c r="P49" s="43" t="str">
        <f ca="1">IFERROR(AVERAGE(P44:P47),"")</f>
        <v/>
      </c>
      <c r="Q49" s="57"/>
    </row>
    <row r="50" spans="1:23" ht="15.75" thickTop="1" x14ac:dyDescent="0.25"/>
    <row r="51" spans="1:23" ht="21" x14ac:dyDescent="0.25">
      <c r="A51" s="167" t="s">
        <v>28</v>
      </c>
      <c r="B51" s="167"/>
      <c r="C51" s="167"/>
      <c r="D51" s="167"/>
      <c r="E51" s="167"/>
      <c r="F51" s="167"/>
      <c r="G51" s="167"/>
      <c r="H51" s="167"/>
      <c r="I51" s="167"/>
      <c r="J51" s="167"/>
      <c r="K51" s="167"/>
      <c r="L51" s="167"/>
      <c r="M51" s="167"/>
      <c r="N51" s="167"/>
      <c r="O51" s="167"/>
      <c r="P51" s="167"/>
      <c r="Q51" s="167"/>
      <c r="R51" s="167"/>
    </row>
    <row r="52" spans="1:23" ht="9.9499999999999993" customHeight="1" thickBot="1" x14ac:dyDescent="0.3">
      <c r="A52" s="113"/>
      <c r="B52" s="113"/>
      <c r="C52" s="113"/>
      <c r="D52" s="113"/>
      <c r="E52" s="113"/>
      <c r="F52" s="113"/>
      <c r="G52" s="113"/>
      <c r="H52" s="113"/>
      <c r="I52" s="113"/>
      <c r="J52" s="113"/>
      <c r="K52" s="113"/>
      <c r="L52" s="113"/>
      <c r="M52" s="113"/>
      <c r="N52" s="113"/>
      <c r="O52" s="113"/>
      <c r="P52" s="113"/>
      <c r="Q52" s="113"/>
      <c r="R52" s="113"/>
    </row>
    <row r="53" spans="1:23" ht="21.95" customHeight="1" thickBot="1" x14ac:dyDescent="0.3">
      <c r="A53" s="157" t="s">
        <v>10</v>
      </c>
      <c r="B53" s="158"/>
      <c r="C53" s="78" t="s">
        <v>29</v>
      </c>
      <c r="D53" s="159" t="s">
        <v>18</v>
      </c>
      <c r="E53" s="160"/>
      <c r="F53" s="159" t="s">
        <v>30</v>
      </c>
      <c r="G53" s="161"/>
      <c r="H53" s="160"/>
      <c r="I53" s="162" t="s">
        <v>31</v>
      </c>
      <c r="J53" s="121"/>
      <c r="K53" s="163" t="s">
        <v>32</v>
      </c>
      <c r="L53" s="163"/>
      <c r="M53" s="163"/>
      <c r="N53" s="163"/>
      <c r="O53" s="163"/>
      <c r="P53" s="163"/>
      <c r="Q53" s="121"/>
      <c r="R53" s="87" t="s">
        <v>19</v>
      </c>
      <c r="T53" s="5"/>
      <c r="U53" s="5"/>
      <c r="V53" s="5"/>
      <c r="W53" s="5"/>
    </row>
    <row r="54" spans="1:23" ht="18" customHeight="1" x14ac:dyDescent="0.25">
      <c r="A54" s="122">
        <v>1</v>
      </c>
      <c r="B54" s="123"/>
      <c r="C54" s="25"/>
      <c r="D54" s="141"/>
      <c r="E54" s="143"/>
      <c r="F54" s="141"/>
      <c r="G54" s="142"/>
      <c r="H54" s="143"/>
      <c r="I54" s="168"/>
      <c r="J54" s="143"/>
      <c r="K54" s="141"/>
      <c r="L54" s="142"/>
      <c r="M54" s="142"/>
      <c r="N54" s="142"/>
      <c r="O54" s="142"/>
      <c r="P54" s="142"/>
      <c r="Q54" s="143"/>
      <c r="R54" s="100"/>
      <c r="T54" s="39"/>
      <c r="U54" s="39"/>
      <c r="V54" s="5"/>
      <c r="W54" s="5"/>
    </row>
    <row r="55" spans="1:23" ht="18" customHeight="1" x14ac:dyDescent="0.25">
      <c r="A55" s="124">
        <v>2</v>
      </c>
      <c r="B55" s="125"/>
      <c r="C55" s="26"/>
      <c r="D55" s="144"/>
      <c r="E55" s="146"/>
      <c r="F55" s="144"/>
      <c r="G55" s="145"/>
      <c r="H55" s="146"/>
      <c r="I55" s="144"/>
      <c r="J55" s="146"/>
      <c r="K55" s="144"/>
      <c r="L55" s="145"/>
      <c r="M55" s="145"/>
      <c r="N55" s="145"/>
      <c r="O55" s="145"/>
      <c r="P55" s="145"/>
      <c r="Q55" s="146"/>
      <c r="R55" s="101"/>
    </row>
    <row r="56" spans="1:23" ht="18" customHeight="1" x14ac:dyDescent="0.25">
      <c r="A56" s="131">
        <v>3</v>
      </c>
      <c r="B56" s="132"/>
      <c r="C56" s="27"/>
      <c r="D56" s="147"/>
      <c r="E56" s="149"/>
      <c r="F56" s="147"/>
      <c r="G56" s="148"/>
      <c r="H56" s="149"/>
      <c r="I56" s="147"/>
      <c r="J56" s="149"/>
      <c r="K56" s="147"/>
      <c r="L56" s="148"/>
      <c r="M56" s="148"/>
      <c r="N56" s="148"/>
      <c r="O56" s="148"/>
      <c r="P56" s="148"/>
      <c r="Q56" s="149"/>
      <c r="R56" s="102"/>
      <c r="T56" s="35"/>
    </row>
    <row r="57" spans="1:23" ht="18" customHeight="1" thickBot="1" x14ac:dyDescent="0.3">
      <c r="A57" s="155">
        <v>4</v>
      </c>
      <c r="B57" s="156"/>
      <c r="C57" s="72"/>
      <c r="D57" s="139"/>
      <c r="E57" s="140"/>
      <c r="F57" s="139"/>
      <c r="G57" s="150"/>
      <c r="H57" s="140"/>
      <c r="I57" s="139"/>
      <c r="J57" s="140"/>
      <c r="K57" s="139"/>
      <c r="L57" s="150"/>
      <c r="M57" s="150"/>
      <c r="N57" s="150"/>
      <c r="O57" s="150"/>
      <c r="P57" s="150"/>
      <c r="Q57" s="140"/>
      <c r="R57" s="103"/>
      <c r="T57" s="35"/>
    </row>
    <row r="58" spans="1:23" ht="17.45" customHeight="1" x14ac:dyDescent="0.25">
      <c r="A58" s="152" t="s">
        <v>33</v>
      </c>
      <c r="B58" s="152"/>
      <c r="C58" s="152"/>
      <c r="D58" s="152"/>
      <c r="E58" s="152"/>
      <c r="F58" s="152"/>
      <c r="G58" s="152"/>
      <c r="H58" s="152"/>
      <c r="I58" s="152"/>
      <c r="J58" s="152"/>
      <c r="K58" s="152"/>
      <c r="L58" s="152"/>
      <c r="M58" s="152"/>
      <c r="N58" s="152"/>
      <c r="O58" s="152"/>
      <c r="P58" s="152"/>
      <c r="Q58" s="152"/>
      <c r="R58" s="152"/>
    </row>
    <row r="59" spans="1:23" x14ac:dyDescent="0.25">
      <c r="A59" s="153" t="s">
        <v>34</v>
      </c>
      <c r="B59" s="153"/>
      <c r="C59" s="153"/>
      <c r="D59" s="153"/>
      <c r="E59" s="153"/>
      <c r="F59" s="153"/>
      <c r="G59" s="153"/>
      <c r="H59" s="153"/>
      <c r="I59" s="153"/>
      <c r="J59" s="153"/>
      <c r="K59" s="153"/>
      <c r="L59" s="153"/>
      <c r="M59" s="153"/>
      <c r="N59" s="153"/>
      <c r="O59" s="153"/>
      <c r="P59" s="153"/>
      <c r="Q59" s="153"/>
      <c r="R59" s="153"/>
    </row>
    <row r="60" spans="1:23" ht="14.45" customHeight="1" x14ac:dyDescent="0.25">
      <c r="A60" s="154" t="s">
        <v>35</v>
      </c>
      <c r="B60" s="154"/>
      <c r="C60" s="154"/>
      <c r="D60" s="154"/>
      <c r="E60" s="154"/>
      <c r="F60" s="154"/>
      <c r="G60" s="154"/>
      <c r="H60" s="154"/>
      <c r="I60" s="154"/>
      <c r="J60" s="154"/>
      <c r="K60" s="154"/>
      <c r="L60" s="154"/>
      <c r="M60" s="154"/>
      <c r="N60" s="154"/>
      <c r="O60" s="154"/>
      <c r="P60" s="154"/>
      <c r="Q60" s="154"/>
      <c r="R60" s="154"/>
    </row>
    <row r="61" spans="1:23" ht="48.75" customHeight="1" x14ac:dyDescent="0.25">
      <c r="A61" s="151" t="s">
        <v>36</v>
      </c>
      <c r="B61" s="151"/>
      <c r="C61" s="151"/>
      <c r="D61" s="151"/>
      <c r="E61" s="151"/>
      <c r="F61" s="151"/>
      <c r="G61" s="151"/>
      <c r="H61" s="151"/>
      <c r="I61" s="151"/>
      <c r="J61" s="151"/>
      <c r="K61" s="151"/>
      <c r="L61" s="151"/>
      <c r="M61" s="151"/>
      <c r="N61" s="151"/>
      <c r="O61" s="151"/>
      <c r="P61" s="151"/>
      <c r="Q61" s="151"/>
      <c r="R61" s="151"/>
    </row>
    <row r="62" spans="1:23" x14ac:dyDescent="0.25"/>
  </sheetData>
  <sheetProtection sheet="1" objects="1" scenarios="1"/>
  <customSheetViews>
    <customSheetView guid="{300E9EE3-5541-43B9-BA36-BE2DA12AF48C}" scale="90" showPageBreaks="1" showGridLines="0" showRowCol="0" fitToPage="1" printArea="1" hiddenRows="1" hiddenColumns="1">
      <selection activeCell="D12" sqref="D12:F12"/>
      <pageMargins left="0" right="0" top="0" bottom="0" header="0" footer="0"/>
      <printOptions horizontalCentered="1"/>
      <pageSetup paperSize="9" scale="59" orientation="portrait" r:id="rId1"/>
    </customSheetView>
  </customSheetViews>
  <mergeCells count="101">
    <mergeCell ref="A2:R2"/>
    <mergeCell ref="A3:R3"/>
    <mergeCell ref="K7:Q7"/>
    <mergeCell ref="P5:R5"/>
    <mergeCell ref="A54:B54"/>
    <mergeCell ref="A55:B55"/>
    <mergeCell ref="A51:R51"/>
    <mergeCell ref="A52:R52"/>
    <mergeCell ref="A45:B45"/>
    <mergeCell ref="D45:F45"/>
    <mergeCell ref="A46:B46"/>
    <mergeCell ref="D46:F46"/>
    <mergeCell ref="I39:J39"/>
    <mergeCell ref="A41:R41"/>
    <mergeCell ref="A42:R42"/>
    <mergeCell ref="A44:B44"/>
    <mergeCell ref="D44:F44"/>
    <mergeCell ref="G43:H43"/>
    <mergeCell ref="A35:B35"/>
    <mergeCell ref="D35:F35"/>
    <mergeCell ref="A36:B36"/>
    <mergeCell ref="I54:J54"/>
    <mergeCell ref="I55:J55"/>
    <mergeCell ref="K54:Q54"/>
    <mergeCell ref="A61:R61"/>
    <mergeCell ref="A58:R58"/>
    <mergeCell ref="A59:R59"/>
    <mergeCell ref="A60:R60"/>
    <mergeCell ref="A57:B57"/>
    <mergeCell ref="A56:B56"/>
    <mergeCell ref="A53:B53"/>
    <mergeCell ref="A47:B47"/>
    <mergeCell ref="D47:F47"/>
    <mergeCell ref="A48:B48"/>
    <mergeCell ref="D48:F48"/>
    <mergeCell ref="D53:E53"/>
    <mergeCell ref="I49:J49"/>
    <mergeCell ref="F53:H53"/>
    <mergeCell ref="I53:J53"/>
    <mergeCell ref="K53:Q53"/>
    <mergeCell ref="I56:J56"/>
    <mergeCell ref="I57:J57"/>
    <mergeCell ref="K55:Q55"/>
    <mergeCell ref="K56:Q56"/>
    <mergeCell ref="K57:Q57"/>
    <mergeCell ref="D54:E54"/>
    <mergeCell ref="D55:E55"/>
    <mergeCell ref="D56:E56"/>
    <mergeCell ref="D36:F36"/>
    <mergeCell ref="A43:B43"/>
    <mergeCell ref="D43:F43"/>
    <mergeCell ref="A37:B37"/>
    <mergeCell ref="D37:F37"/>
    <mergeCell ref="A38:B38"/>
    <mergeCell ref="D38:F38"/>
    <mergeCell ref="D57:E57"/>
    <mergeCell ref="F54:H54"/>
    <mergeCell ref="F55:H55"/>
    <mergeCell ref="F56:H56"/>
    <mergeCell ref="F57:H57"/>
    <mergeCell ref="A31:R31"/>
    <mergeCell ref="A32:R32"/>
    <mergeCell ref="I29:J29"/>
    <mergeCell ref="A34:B34"/>
    <mergeCell ref="D34:F34"/>
    <mergeCell ref="A33:B33"/>
    <mergeCell ref="D33:F33"/>
    <mergeCell ref="G33:H33"/>
    <mergeCell ref="D27:F27"/>
    <mergeCell ref="D24:F24"/>
    <mergeCell ref="A27:B27"/>
    <mergeCell ref="A28:B28"/>
    <mergeCell ref="D28:F28"/>
    <mergeCell ref="D26:F26"/>
    <mergeCell ref="A24:B24"/>
    <mergeCell ref="A25:B25"/>
    <mergeCell ref="A26:B26"/>
    <mergeCell ref="D25:F25"/>
    <mergeCell ref="A20:R20"/>
    <mergeCell ref="D21:F21"/>
    <mergeCell ref="G21:H21"/>
    <mergeCell ref="D22:F22"/>
    <mergeCell ref="D23:F23"/>
    <mergeCell ref="A21:B21"/>
    <mergeCell ref="A22:B22"/>
    <mergeCell ref="A23:B23"/>
    <mergeCell ref="A19:R19"/>
    <mergeCell ref="I17:J17"/>
    <mergeCell ref="F5:I5"/>
    <mergeCell ref="A5:B5"/>
    <mergeCell ref="D7:I7"/>
    <mergeCell ref="A7:C7"/>
    <mergeCell ref="A9:R9"/>
    <mergeCell ref="A10:R10"/>
    <mergeCell ref="D14:F14"/>
    <mergeCell ref="D15:F15"/>
    <mergeCell ref="D16:F16"/>
    <mergeCell ref="D11:F11"/>
    <mergeCell ref="G11:H11"/>
    <mergeCell ref="D12:F12"/>
    <mergeCell ref="D13:F13"/>
  </mergeCells>
  <conditionalFormatting sqref="A10:R10">
    <cfRule type="expression" dxfId="56" priority="68">
      <formula>V17=1</formula>
    </cfRule>
  </conditionalFormatting>
  <conditionalFormatting sqref="A20:R20">
    <cfRule type="expression" dxfId="55" priority="65">
      <formula>V28=1</formula>
    </cfRule>
  </conditionalFormatting>
  <conditionalFormatting sqref="A32:R32">
    <cfRule type="expression" dxfId="54" priority="55">
      <formula>V38=1</formula>
    </cfRule>
  </conditionalFormatting>
  <conditionalFormatting sqref="A42:R42">
    <cfRule type="expression" dxfId="53" priority="33">
      <formula>V48=1</formula>
    </cfRule>
  </conditionalFormatting>
  <conditionalFormatting sqref="B12">
    <cfRule type="expression" dxfId="52" priority="29">
      <formula>W17=1</formula>
    </cfRule>
  </conditionalFormatting>
  <conditionalFormatting sqref="B12:B16 Q34:Q38">
    <cfRule type="cellIs" dxfId="51" priority="169" operator="equal">
      <formula>""</formula>
    </cfRule>
  </conditionalFormatting>
  <conditionalFormatting sqref="B13">
    <cfRule type="expression" dxfId="50" priority="28">
      <formula>W17=1</formula>
    </cfRule>
  </conditionalFormatting>
  <conditionalFormatting sqref="B14">
    <cfRule type="expression" dxfId="49" priority="27">
      <formula>W17=1</formula>
    </cfRule>
  </conditionalFormatting>
  <conditionalFormatting sqref="B15">
    <cfRule type="expression" dxfId="48" priority="26">
      <formula>W17=1</formula>
    </cfRule>
  </conditionalFormatting>
  <conditionalFormatting sqref="B16">
    <cfRule type="expression" dxfId="47" priority="25">
      <formula>W17=1</formula>
    </cfRule>
  </conditionalFormatting>
  <conditionalFormatting sqref="C12:F16">
    <cfRule type="cellIs" dxfId="46" priority="10" operator="equal">
      <formula>""</formula>
    </cfRule>
  </conditionalFormatting>
  <conditionalFormatting sqref="C22:F28">
    <cfRule type="cellIs" dxfId="45" priority="147" operator="equal">
      <formula>""</formula>
    </cfRule>
  </conditionalFormatting>
  <conditionalFormatting sqref="C34:F38">
    <cfRule type="cellIs" dxfId="44" priority="4" operator="equal">
      <formula>""</formula>
    </cfRule>
  </conditionalFormatting>
  <conditionalFormatting sqref="C44:F48">
    <cfRule type="cellIs" dxfId="43" priority="166" operator="equal">
      <formula>""</formula>
    </cfRule>
  </conditionalFormatting>
  <conditionalFormatting sqref="C54:Q57">
    <cfRule type="cellIs" dxfId="42" priority="150" operator="equal">
      <formula>""</formula>
    </cfRule>
  </conditionalFormatting>
  <conditionalFormatting sqref="D12:F16">
    <cfRule type="cellIs" dxfId="41" priority="11" operator="equal">
      <formula>0</formula>
    </cfRule>
  </conditionalFormatting>
  <conditionalFormatting sqref="D22:F28">
    <cfRule type="cellIs" dxfId="40" priority="148" operator="equal">
      <formula>0</formula>
    </cfRule>
  </conditionalFormatting>
  <conditionalFormatting sqref="D34:F38">
    <cfRule type="cellIs" dxfId="39" priority="5" operator="equal">
      <formula>0</formula>
    </cfRule>
  </conditionalFormatting>
  <conditionalFormatting sqref="H23:H27">
    <cfRule type="cellIs" dxfId="38" priority="8" operator="equal">
      <formula>0</formula>
    </cfRule>
  </conditionalFormatting>
  <conditionalFormatting sqref="H35:H37">
    <cfRule type="cellIs" dxfId="37" priority="2" operator="equal">
      <formula>0</formula>
    </cfRule>
  </conditionalFormatting>
  <conditionalFormatting sqref="H45:H47">
    <cfRule type="cellIs" dxfId="36" priority="19" operator="equal">
      <formula>0</formula>
    </cfRule>
  </conditionalFormatting>
  <conditionalFormatting sqref="H12:I16">
    <cfRule type="cellIs" dxfId="35" priority="6" operator="equal">
      <formula>0</formula>
    </cfRule>
  </conditionalFormatting>
  <conditionalFormatting sqref="H34:I38">
    <cfRule type="cellIs" dxfId="34" priority="3" operator="equal">
      <formula>""</formula>
    </cfRule>
  </conditionalFormatting>
  <conditionalFormatting sqref="H44:I48">
    <cfRule type="cellIs" dxfId="33" priority="124" operator="equal">
      <formula>""</formula>
    </cfRule>
  </conditionalFormatting>
  <conditionalFormatting sqref="H12:K16 H22:K28 K34:K38 K44:K48">
    <cfRule type="cellIs" dxfId="32" priority="1" operator="equal">
      <formula>""</formula>
    </cfRule>
  </conditionalFormatting>
  <conditionalFormatting sqref="I22:I28">
    <cfRule type="cellIs" dxfId="31" priority="146" operator="equal">
      <formula>0</formula>
    </cfRule>
  </conditionalFormatting>
  <conditionalFormatting sqref="I34:I38 D44:F48">
    <cfRule type="cellIs" dxfId="30" priority="167" operator="equal">
      <formula>0</formula>
    </cfRule>
  </conditionalFormatting>
  <conditionalFormatting sqref="I44:I48">
    <cfRule type="cellIs" dxfId="29" priority="123" operator="equal">
      <formula>0</formula>
    </cfRule>
  </conditionalFormatting>
  <conditionalFormatting sqref="J11">
    <cfRule type="expression" dxfId="28" priority="73">
      <formula>V17=1</formula>
    </cfRule>
  </conditionalFormatting>
  <conditionalFormatting sqref="J12">
    <cfRule type="expression" dxfId="27" priority="72">
      <formula>V17=1</formula>
    </cfRule>
  </conditionalFormatting>
  <conditionalFormatting sqref="J13">
    <cfRule type="expression" dxfId="26" priority="71">
      <formula>V17=1</formula>
    </cfRule>
  </conditionalFormatting>
  <conditionalFormatting sqref="J14">
    <cfRule type="expression" dxfId="25" priority="70">
      <formula>V17=1</formula>
    </cfRule>
  </conditionalFormatting>
  <conditionalFormatting sqref="J15:J16">
    <cfRule type="expression" dxfId="24" priority="69">
      <formula>V17=1</formula>
    </cfRule>
  </conditionalFormatting>
  <conditionalFormatting sqref="J21">
    <cfRule type="expression" dxfId="23" priority="66">
      <formula>V28=1</formula>
    </cfRule>
  </conditionalFormatting>
  <conditionalFormatting sqref="J22">
    <cfRule type="expression" dxfId="22" priority="62">
      <formula>V28=1</formula>
    </cfRule>
  </conditionalFormatting>
  <conditionalFormatting sqref="J23">
    <cfRule type="expression" dxfId="21" priority="60">
      <formula>V28=1</formula>
    </cfRule>
  </conditionalFormatting>
  <conditionalFormatting sqref="J24">
    <cfRule type="expression" dxfId="20" priority="59">
      <formula>V28=1</formula>
    </cfRule>
  </conditionalFormatting>
  <conditionalFormatting sqref="J25">
    <cfRule type="expression" dxfId="19" priority="58">
      <formula>V28=1</formula>
    </cfRule>
  </conditionalFormatting>
  <conditionalFormatting sqref="J26">
    <cfRule type="expression" dxfId="18" priority="57">
      <formula>V28=1</formula>
    </cfRule>
  </conditionalFormatting>
  <conditionalFormatting sqref="J27">
    <cfRule type="expression" dxfId="17" priority="56">
      <formula>V28=1</formula>
    </cfRule>
  </conditionalFormatting>
  <conditionalFormatting sqref="J33:J37">
    <cfRule type="expression" dxfId="16" priority="43">
      <formula>V38=1</formula>
    </cfRule>
  </conditionalFormatting>
  <conditionalFormatting sqref="J34">
    <cfRule type="expression" dxfId="15" priority="44">
      <formula>V38=1</formula>
    </cfRule>
  </conditionalFormatting>
  <conditionalFormatting sqref="J34:J38 J44:J48">
    <cfRule type="cellIs" dxfId="14" priority="172" operator="equal">
      <formula>""</formula>
    </cfRule>
  </conditionalFormatting>
  <conditionalFormatting sqref="J35">
    <cfRule type="expression" dxfId="13" priority="15">
      <formula>V38=1</formula>
    </cfRule>
  </conditionalFormatting>
  <conditionalFormatting sqref="J36">
    <cfRule type="expression" dxfId="12" priority="16">
      <formula>V38=1</formula>
    </cfRule>
  </conditionalFormatting>
  <conditionalFormatting sqref="J37">
    <cfRule type="expression" dxfId="11" priority="41">
      <formula>V38=1</formula>
    </cfRule>
  </conditionalFormatting>
  <conditionalFormatting sqref="J43">
    <cfRule type="expression" dxfId="10" priority="38">
      <formula>V48=1</formula>
    </cfRule>
  </conditionalFormatting>
  <conditionalFormatting sqref="J44">
    <cfRule type="expression" dxfId="9" priority="37">
      <formula>V48=1</formula>
    </cfRule>
  </conditionalFormatting>
  <conditionalFormatting sqref="J45">
    <cfRule type="expression" dxfId="8" priority="36">
      <formula>V48=1</formula>
    </cfRule>
  </conditionalFormatting>
  <conditionalFormatting sqref="J46">
    <cfRule type="expression" dxfId="7" priority="35">
      <formula>V48=1</formula>
    </cfRule>
  </conditionalFormatting>
  <conditionalFormatting sqref="J47">
    <cfRule type="expression" dxfId="6" priority="34">
      <formula>V48=1</formula>
    </cfRule>
  </conditionalFormatting>
  <conditionalFormatting sqref="Q12:Q16 Q22:Q28">
    <cfRule type="cellIs" dxfId="5" priority="151" operator="equal">
      <formula>""</formula>
    </cfRule>
  </conditionalFormatting>
  <conditionalFormatting sqref="Q44:Q48">
    <cfRule type="cellIs" dxfId="4" priority="121" operator="equal">
      <formula>""</formula>
    </cfRule>
  </conditionalFormatting>
  <conditionalFormatting sqref="V28">
    <cfRule type="cellIs" dxfId="3" priority="67" operator="equal">
      <formula>"Corrigir o Género"</formula>
    </cfRule>
  </conditionalFormatting>
  <conditionalFormatting sqref="V38">
    <cfRule type="cellIs" dxfId="2" priority="18" operator="equal">
      <formula>"Corrigir o Género"</formula>
    </cfRule>
  </conditionalFormatting>
  <conditionalFormatting sqref="V48">
    <cfRule type="cellIs" dxfId="1" priority="39" operator="equal">
      <formula>"Corrigir o Género"</formula>
    </cfRule>
  </conditionalFormatting>
  <conditionalFormatting sqref="V17:W17">
    <cfRule type="cellIs" dxfId="0" priority="78" operator="equal">
      <formula>"Corrigir o Género"</formula>
    </cfRule>
  </conditionalFormatting>
  <dataValidations xWindow="897" yWindow="827" count="3">
    <dataValidation type="date" allowBlank="1" showInputMessage="1" showErrorMessage="1" error="Anos de Nascimento válidos:_x000a_2011_x000a_2012_x000a_2013" sqref="K22:K27 K34:K37 K12:K16 K44:K47" xr:uid="{00000000-0002-0000-0000-000000000000}">
      <formula1>40544</formula1>
      <formula2>41639</formula2>
    </dataValidation>
    <dataValidation type="list" allowBlank="1" showInputMessage="1" showErrorMessage="1" sqref="K54:Q57" xr:uid="{00000000-0002-0000-0000-000002000000}">
      <formula1>MODALIDADE</formula1>
    </dataValidation>
    <dataValidation allowBlank="1" showInputMessage="1" showErrorMessage="1" error="_x000a_" sqref="K38" xr:uid="{00000000-0002-0000-0000-000003000000}"/>
  </dataValidations>
  <printOptions horizontalCentered="1"/>
  <pageMargins left="0.31496062992125984" right="0.31496062992125984" top="0.35433070866141736" bottom="0.35433070866141736" header="0.31496062992125984" footer="0.31496062992125984"/>
  <pageSetup paperSize="9" scale="59" orientation="portrait" r:id="rId2"/>
  <drawing r:id="rId3"/>
  <extLst>
    <ext xmlns:x14="http://schemas.microsoft.com/office/spreadsheetml/2009/9/main" uri="{CCE6A557-97BC-4b89-ADB6-D9C93CAAB3DF}">
      <x14:dataValidations xmlns:xm="http://schemas.microsoft.com/office/excel/2006/main" xWindow="897" yWindow="827" count="6">
        <x14:dataValidation type="list" allowBlank="1" showInputMessage="1" showErrorMessage="1" xr:uid="{00000000-0002-0000-0000-000005000000}">
          <x14:formula1>
            <xm:f>Folha2!$J$2:$J$3</xm:f>
          </x14:formula1>
          <xm:sqref>J34:J38 J44:J48 J22:J28 J12:J16</xm:sqref>
        </x14:dataValidation>
        <x14:dataValidation type="list" allowBlank="1" showInputMessage="1" showErrorMessage="1" xr:uid="{00000000-0002-0000-0000-000006000000}">
          <x14:formula1>
            <xm:f>Folha2!$A$2:$A$6</xm:f>
          </x14:formula1>
          <xm:sqref>C5</xm:sqref>
        </x14:dataValidation>
        <x14:dataValidation type="list" allowBlank="1" showInputMessage="1" showErrorMessage="1" prompt="Selecionar se o aluno é suplente e em que circuito:_x000a_SC1 - Suplente no Circuito 1_x000a_SC2 - Suplente no Circuito 2_x000a_SC1 e 2 - Suplente nos dois Circuitos" xr:uid="{00000000-0002-0000-0000-000007000000}">
          <x14:formula1>
            <xm:f>Folha2!$C$2:$C$4</xm:f>
          </x14:formula1>
          <xm:sqref>B12:B16</xm:sqref>
        </x14:dataValidation>
        <x14:dataValidation type="list" allowBlank="1" showInputMessage="1" showErrorMessage="1" xr:uid="{00000000-0002-0000-0000-000008000000}">
          <x14:formula1>
            <xm:f>Folha2!$F$2:$F$8</xm:f>
          </x14:formula1>
          <xm:sqref>F5:I6</xm:sqref>
        </x14:dataValidation>
        <x14:dataValidation type="list" allowBlank="1" showInputMessage="1" showErrorMessage="1" xr:uid="{00000000-0002-0000-0000-000009000000}">
          <x14:formula1>
            <xm:f>Folha2!$B$2:$B$4</xm:f>
          </x14:formula1>
          <xm:sqref>P5</xm:sqref>
        </x14:dataValidation>
        <x14:dataValidation type="list" allowBlank="1" showInputMessage="1" showErrorMessage="1" xr:uid="{00000000-0002-0000-0000-00000A000000}">
          <x14:formula1>
            <xm:f>Folha2!$I$2:$I$33</xm:f>
          </x14:formula1>
          <xm:sqref>H12 H48 H28 H22 H34 H44 H38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6"/>
  <sheetViews>
    <sheetView workbookViewId="0">
      <selection activeCell="F2" sqref="F2"/>
    </sheetView>
  </sheetViews>
  <sheetFormatPr defaultRowHeight="15" x14ac:dyDescent="0.25"/>
  <cols>
    <col min="1" max="1" width="18.42578125" style="5" bestFit="1" customWidth="1"/>
    <col min="2" max="2" width="8.7109375" style="5"/>
    <col min="3" max="3" width="10" style="5" bestFit="1" customWidth="1"/>
    <col min="4" max="4" width="18.42578125" bestFit="1" customWidth="1"/>
    <col min="5" max="5" width="19.42578125" bestFit="1" customWidth="1"/>
    <col min="6" max="6" width="31.85546875" bestFit="1" customWidth="1"/>
    <col min="7" max="7" width="20.42578125" customWidth="1"/>
    <col min="8" max="8" width="31.85546875" style="7" bestFit="1" customWidth="1"/>
    <col min="9" max="9" width="7.140625" style="2" bestFit="1" customWidth="1"/>
    <col min="10" max="10" width="7.85546875" bestFit="1" customWidth="1"/>
    <col min="11" max="12" width="13.28515625" bestFit="1" customWidth="1"/>
    <col min="16" max="16" width="27.5703125" bestFit="1" customWidth="1"/>
  </cols>
  <sheetData>
    <row r="1" spans="1:14" x14ac:dyDescent="0.25">
      <c r="A1" s="15" t="s">
        <v>37</v>
      </c>
      <c r="B1" s="15" t="s">
        <v>38</v>
      </c>
      <c r="C1" s="15" t="s">
        <v>39</v>
      </c>
      <c r="D1" s="169" t="s">
        <v>4</v>
      </c>
      <c r="E1" s="169"/>
      <c r="F1" s="169"/>
      <c r="G1" s="169"/>
      <c r="H1" s="169"/>
      <c r="I1" s="15" t="s">
        <v>40</v>
      </c>
      <c r="J1" s="15" t="s">
        <v>41</v>
      </c>
      <c r="K1" s="15" t="s">
        <v>42</v>
      </c>
      <c r="L1" s="4"/>
      <c r="M1" s="4"/>
      <c r="N1" s="4"/>
    </row>
    <row r="2" spans="1:14" x14ac:dyDescent="0.25">
      <c r="A2" s="6" t="s">
        <v>3</v>
      </c>
      <c r="B2" s="5" t="s">
        <v>13</v>
      </c>
      <c r="C2" s="6" t="s">
        <v>43</v>
      </c>
      <c r="D2" t="str">
        <f>IF('Ficha Inscrição IX TAÇA DE'!C5="","",'Ficha Inscrição IX TAÇA DE'!C5)</f>
        <v>Norte</v>
      </c>
      <c r="E2" s="5" t="str">
        <f>$D$2&amp;1</f>
        <v>Norte1</v>
      </c>
      <c r="F2" s="14" t="str">
        <f>VLOOKUP(E2,G2:H36,2)</f>
        <v>Braga</v>
      </c>
      <c r="G2" s="11" t="s">
        <v>44</v>
      </c>
      <c r="H2" s="8" t="s">
        <v>45</v>
      </c>
      <c r="I2" s="2" t="s">
        <v>46</v>
      </c>
      <c r="J2" s="5" t="s">
        <v>47</v>
      </c>
      <c r="K2" s="5" t="s">
        <v>48</v>
      </c>
    </row>
    <row r="3" spans="1:14" x14ac:dyDescent="0.25">
      <c r="A3" s="6" t="s">
        <v>49</v>
      </c>
      <c r="B3" s="5" t="s">
        <v>50</v>
      </c>
      <c r="C3" s="6" t="s">
        <v>51</v>
      </c>
      <c r="E3" s="5" t="str">
        <f>$D$2&amp;2</f>
        <v>Norte2</v>
      </c>
      <c r="F3" s="14" t="str">
        <f t="shared" ref="F3:F8" si="0">VLOOKUP(E3,G3:H37,2)</f>
        <v>Bragança e Côa</v>
      </c>
      <c r="G3" s="11" t="s">
        <v>52</v>
      </c>
      <c r="H3" s="8" t="s">
        <v>53</v>
      </c>
      <c r="I3" s="2" t="s">
        <v>54</v>
      </c>
      <c r="J3" s="5" t="s">
        <v>55</v>
      </c>
      <c r="K3" s="5" t="s">
        <v>56</v>
      </c>
    </row>
    <row r="4" spans="1:14" x14ac:dyDescent="0.25">
      <c r="A4" s="6" t="s">
        <v>57</v>
      </c>
      <c r="B4" s="5" t="s">
        <v>58</v>
      </c>
      <c r="C4" s="6" t="s">
        <v>59</v>
      </c>
      <c r="E4" s="5" t="str">
        <f>$D$2&amp;3</f>
        <v>Norte3</v>
      </c>
      <c r="F4" s="14" t="str">
        <f t="shared" si="0"/>
        <v>Entre Douro e Vouga</v>
      </c>
      <c r="G4" s="11" t="s">
        <v>60</v>
      </c>
      <c r="H4" s="8" t="s">
        <v>61</v>
      </c>
      <c r="I4" s="2" t="s">
        <v>62</v>
      </c>
      <c r="K4" s="5" t="s">
        <v>63</v>
      </c>
    </row>
    <row r="5" spans="1:14" x14ac:dyDescent="0.25">
      <c r="A5" s="6" t="s">
        <v>64</v>
      </c>
      <c r="E5" s="5" t="str">
        <f>$D$2&amp;4</f>
        <v>Norte4</v>
      </c>
      <c r="F5" s="14" t="str">
        <f t="shared" si="0"/>
        <v>Porto</v>
      </c>
      <c r="G5" s="11" t="s">
        <v>65</v>
      </c>
      <c r="H5" s="10" t="s">
        <v>66</v>
      </c>
      <c r="I5" s="2" t="s">
        <v>67</v>
      </c>
      <c r="K5" s="5" t="s">
        <v>68</v>
      </c>
    </row>
    <row r="6" spans="1:14" x14ac:dyDescent="0.25">
      <c r="A6" s="6" t="s">
        <v>69</v>
      </c>
      <c r="E6" s="5" t="str">
        <f>$D$2&amp;5</f>
        <v>Norte5</v>
      </c>
      <c r="F6" s="14" t="str">
        <f t="shared" si="0"/>
        <v>Tâmega</v>
      </c>
      <c r="G6" s="11" t="s">
        <v>70</v>
      </c>
      <c r="H6" s="10" t="s">
        <v>66</v>
      </c>
      <c r="I6" s="2" t="s">
        <v>71</v>
      </c>
    </row>
    <row r="7" spans="1:14" x14ac:dyDescent="0.25">
      <c r="E7" s="5" t="str">
        <f>$D$2&amp;6</f>
        <v>Norte6</v>
      </c>
      <c r="F7" s="14" t="str">
        <f t="shared" si="0"/>
        <v>Viana do Castelo</v>
      </c>
      <c r="G7" s="11" t="s">
        <v>72</v>
      </c>
      <c r="H7" s="10" t="s">
        <v>66</v>
      </c>
      <c r="I7" s="2" t="s">
        <v>73</v>
      </c>
    </row>
    <row r="8" spans="1:14" x14ac:dyDescent="0.25">
      <c r="E8" s="5" t="str">
        <f>$D$2&amp;7</f>
        <v>Norte7</v>
      </c>
      <c r="F8" s="14" t="str">
        <f t="shared" si="0"/>
        <v>Vila Real e Douro</v>
      </c>
      <c r="G8" s="11" t="s">
        <v>74</v>
      </c>
      <c r="H8" s="10" t="s">
        <v>66</v>
      </c>
      <c r="I8" s="2" t="s">
        <v>75</v>
      </c>
    </row>
    <row r="9" spans="1:14" x14ac:dyDescent="0.25">
      <c r="G9" s="12" t="s">
        <v>76</v>
      </c>
      <c r="H9" s="8" t="s">
        <v>64</v>
      </c>
      <c r="I9" s="2" t="s">
        <v>77</v>
      </c>
    </row>
    <row r="10" spans="1:14" x14ac:dyDescent="0.25">
      <c r="G10" s="12" t="s">
        <v>78</v>
      </c>
      <c r="H10" s="10" t="s">
        <v>66</v>
      </c>
      <c r="I10" s="2" t="s">
        <v>79</v>
      </c>
    </row>
    <row r="11" spans="1:14" x14ac:dyDescent="0.25">
      <c r="F11" s="14" t="str">
        <f>VLOOKUP(E2,G2:H36,2)</f>
        <v>Braga</v>
      </c>
      <c r="G11" s="12" t="s">
        <v>80</v>
      </c>
      <c r="H11" s="10" t="s">
        <v>66</v>
      </c>
      <c r="I11" s="2" t="s">
        <v>81</v>
      </c>
    </row>
    <row r="12" spans="1:14" x14ac:dyDescent="0.25">
      <c r="G12" s="12" t="s">
        <v>82</v>
      </c>
      <c r="H12" s="10" t="s">
        <v>66</v>
      </c>
      <c r="I12" s="2" t="s">
        <v>83</v>
      </c>
    </row>
    <row r="13" spans="1:14" x14ac:dyDescent="0.25">
      <c r="G13" s="12" t="s">
        <v>84</v>
      </c>
      <c r="H13" s="10" t="s">
        <v>66</v>
      </c>
      <c r="I13" s="2" t="s">
        <v>85</v>
      </c>
    </row>
    <row r="14" spans="1:14" x14ac:dyDescent="0.25">
      <c r="G14" s="12" t="s">
        <v>86</v>
      </c>
      <c r="H14" s="10" t="s">
        <v>66</v>
      </c>
      <c r="I14" s="2" t="s">
        <v>87</v>
      </c>
    </row>
    <row r="15" spans="1:14" x14ac:dyDescent="0.25">
      <c r="G15" s="12" t="s">
        <v>88</v>
      </c>
      <c r="H15" s="10" t="s">
        <v>66</v>
      </c>
      <c r="I15" s="2" t="s">
        <v>89</v>
      </c>
    </row>
    <row r="16" spans="1:14" x14ac:dyDescent="0.25">
      <c r="G16" s="11" t="s">
        <v>90</v>
      </c>
      <c r="H16" s="8" t="s">
        <v>91</v>
      </c>
      <c r="I16" s="2" t="s">
        <v>92</v>
      </c>
    </row>
    <row r="17" spans="7:9" x14ac:dyDescent="0.25">
      <c r="G17" s="11" t="s">
        <v>93</v>
      </c>
      <c r="H17" s="8" t="s">
        <v>94</v>
      </c>
      <c r="I17" s="2" t="s">
        <v>95</v>
      </c>
    </row>
    <row r="18" spans="7:9" x14ac:dyDescent="0.25">
      <c r="G18" s="11" t="s">
        <v>96</v>
      </c>
      <c r="H18" s="8" t="s">
        <v>97</v>
      </c>
      <c r="I18" s="2">
        <v>1</v>
      </c>
    </row>
    <row r="19" spans="7:9" x14ac:dyDescent="0.25">
      <c r="G19" s="11" t="s">
        <v>98</v>
      </c>
      <c r="H19" s="8" t="s">
        <v>99</v>
      </c>
      <c r="I19" s="2">
        <v>2</v>
      </c>
    </row>
    <row r="20" spans="7:9" x14ac:dyDescent="0.25">
      <c r="G20" s="11" t="s">
        <v>100</v>
      </c>
      <c r="H20" s="8" t="s">
        <v>101</v>
      </c>
      <c r="I20" s="2">
        <v>3</v>
      </c>
    </row>
    <row r="21" spans="7:9" x14ac:dyDescent="0.25">
      <c r="G21" s="11" t="s">
        <v>102</v>
      </c>
      <c r="H21" s="8" t="s">
        <v>103</v>
      </c>
      <c r="I21" s="2">
        <v>4</v>
      </c>
    </row>
    <row r="22" spans="7:9" x14ac:dyDescent="0.25">
      <c r="G22" s="13" t="s">
        <v>104</v>
      </c>
      <c r="H22" s="10" t="s">
        <v>66</v>
      </c>
      <c r="I22" s="2">
        <v>5</v>
      </c>
    </row>
    <row r="23" spans="7:9" x14ac:dyDescent="0.25">
      <c r="G23" s="11" t="s">
        <v>105</v>
      </c>
      <c r="H23" s="8" t="s">
        <v>106</v>
      </c>
      <c r="I23" s="2">
        <v>6</v>
      </c>
    </row>
    <row r="24" spans="7:9" x14ac:dyDescent="0.25">
      <c r="G24" s="11" t="s">
        <v>107</v>
      </c>
      <c r="H24" s="8" t="s">
        <v>108</v>
      </c>
      <c r="I24" s="2">
        <v>7</v>
      </c>
    </row>
    <row r="25" spans="7:9" x14ac:dyDescent="0.25">
      <c r="G25" s="11" t="s">
        <v>109</v>
      </c>
      <c r="H25" s="8" t="s">
        <v>110</v>
      </c>
      <c r="I25" s="2">
        <v>8</v>
      </c>
    </row>
    <row r="26" spans="7:9" x14ac:dyDescent="0.25">
      <c r="G26" s="11" t="s">
        <v>111</v>
      </c>
      <c r="H26" s="8" t="s">
        <v>112</v>
      </c>
      <c r="I26" s="2">
        <v>9</v>
      </c>
    </row>
    <row r="27" spans="7:9" x14ac:dyDescent="0.25">
      <c r="G27" s="11" t="s">
        <v>113</v>
      </c>
      <c r="H27" s="8" t="s">
        <v>114</v>
      </c>
      <c r="I27" s="2">
        <v>10</v>
      </c>
    </row>
    <row r="28" spans="7:9" x14ac:dyDescent="0.25">
      <c r="G28" s="11" t="s">
        <v>115</v>
      </c>
      <c r="H28" s="8" t="s">
        <v>116</v>
      </c>
      <c r="I28" s="2">
        <v>11</v>
      </c>
    </row>
    <row r="29" spans="7:9" x14ac:dyDescent="0.25">
      <c r="G29" s="11" t="s">
        <v>117</v>
      </c>
      <c r="H29" s="8" t="s">
        <v>118</v>
      </c>
      <c r="I29" s="2">
        <v>12</v>
      </c>
    </row>
    <row r="30" spans="7:9" x14ac:dyDescent="0.25">
      <c r="G30" s="11" t="s">
        <v>119</v>
      </c>
      <c r="H30" s="9" t="s">
        <v>120</v>
      </c>
      <c r="I30" s="2">
        <v>13</v>
      </c>
    </row>
    <row r="31" spans="7:9" x14ac:dyDescent="0.25">
      <c r="G31" s="11" t="s">
        <v>121</v>
      </c>
      <c r="H31" s="9" t="s">
        <v>122</v>
      </c>
      <c r="I31" s="2">
        <v>14</v>
      </c>
    </row>
    <row r="32" spans="7:9" x14ac:dyDescent="0.25">
      <c r="G32" s="11" t="s">
        <v>123</v>
      </c>
      <c r="H32" s="9" t="s">
        <v>124</v>
      </c>
      <c r="I32" s="2">
        <v>15</v>
      </c>
    </row>
    <row r="33" spans="7:9" x14ac:dyDescent="0.25">
      <c r="G33" s="11" t="s">
        <v>125</v>
      </c>
      <c r="H33" s="9" t="s">
        <v>126</v>
      </c>
      <c r="I33" s="2">
        <v>16</v>
      </c>
    </row>
    <row r="34" spans="7:9" x14ac:dyDescent="0.25">
      <c r="G34" s="11" t="s">
        <v>127</v>
      </c>
      <c r="H34" s="9" t="s">
        <v>128</v>
      </c>
    </row>
    <row r="35" spans="7:9" x14ac:dyDescent="0.25">
      <c r="G35" s="11" t="s">
        <v>129</v>
      </c>
      <c r="H35" s="9" t="s">
        <v>130</v>
      </c>
    </row>
    <row r="36" spans="7:9" x14ac:dyDescent="0.25">
      <c r="G36" s="11" t="s">
        <v>131</v>
      </c>
      <c r="H36" s="9" t="s">
        <v>132</v>
      </c>
    </row>
  </sheetData>
  <sortState xmlns:xlrd2="http://schemas.microsoft.com/office/spreadsheetml/2017/richdata2" ref="G2:H25">
    <sortCondition ref="G2:G25"/>
  </sortState>
  <customSheetViews>
    <customSheetView guid="{300E9EE3-5541-43B9-BA36-BE2DA12AF48C}" state="hidden">
      <selection activeCell="F2" sqref="F2"/>
      <pageMargins left="0" right="0" top="0" bottom="0" header="0" footer="0"/>
      <pageSetup paperSize="9" orientation="portrait" r:id="rId1"/>
    </customSheetView>
  </customSheetViews>
  <mergeCells count="1">
    <mergeCell ref="D1:H1"/>
  </mergeCells>
  <phoneticPr fontId="5" type="noConversion"/>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979858e-db1d-4611-9260-c4675994e4e0"/>
    <lcf76f155ced4ddcb4097134ff3c332f xmlns="d3ff3062-0e1c-4ac2-9fc5-d5dbb89d168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5B8729473EC7C741AB0BFAFE79FAD9FA" ma:contentTypeVersion="11" ma:contentTypeDescription="Criar um novo documento." ma:contentTypeScope="" ma:versionID="032f6e8ef2fddfa394107ed125ed6082">
  <xsd:schema xmlns:xsd="http://www.w3.org/2001/XMLSchema" xmlns:xs="http://www.w3.org/2001/XMLSchema" xmlns:p="http://schemas.microsoft.com/office/2006/metadata/properties" xmlns:ns2="d3ff3062-0e1c-4ac2-9fc5-d5dbb89d168d" xmlns:ns3="5979858e-db1d-4611-9260-c4675994e4e0" targetNamespace="http://schemas.microsoft.com/office/2006/metadata/properties" ma:root="true" ma:fieldsID="4ed956582b45baae01bff3df89c1cb78" ns2:_="" ns3:_="">
    <xsd:import namespace="d3ff3062-0e1c-4ac2-9fc5-d5dbb89d168d"/>
    <xsd:import namespace="5979858e-db1d-4611-9260-c4675994e4e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ff3062-0e1c-4ac2-9fc5-d5dbb89d16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m" ma:readOnly="false" ma:fieldId="{5cf76f15-5ced-4ddc-b409-7134ff3c332f}" ma:taxonomyMulti="true" ma:sspId="3b4880d6-c743-4c22-8487-ce87ce1aa75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979858e-db1d-4611-9260-c4675994e4e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fa2b7ed-9127-416b-9ff7-6c03a8a92020}" ma:internalName="TaxCatchAll" ma:showField="CatchAllData" ma:web="5979858e-db1d-4611-9260-c4675994e4e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2EA51B-304D-4DF4-81AB-EF9CCAFCD19B}">
  <ds:schemaRefs>
    <ds:schemaRef ds:uri="http://schemas.microsoft.com/office/2006/metadata/properties"/>
    <ds:schemaRef ds:uri="http://schemas.microsoft.com/office/infopath/2007/PartnerControls"/>
    <ds:schemaRef ds:uri="5979858e-db1d-4611-9260-c4675994e4e0"/>
    <ds:schemaRef ds:uri="d3ff3062-0e1c-4ac2-9fc5-d5dbb89d168d"/>
  </ds:schemaRefs>
</ds:datastoreItem>
</file>

<file path=customXml/itemProps2.xml><?xml version="1.0" encoding="utf-8"?>
<ds:datastoreItem xmlns:ds="http://schemas.openxmlformats.org/officeDocument/2006/customXml" ds:itemID="{2ECA0AFA-1085-47C8-8BBC-3107524E2C98}">
  <ds:schemaRefs>
    <ds:schemaRef ds:uri="http://schemas.microsoft.com/sharepoint/v3/contenttype/forms"/>
  </ds:schemaRefs>
</ds:datastoreItem>
</file>

<file path=customXml/itemProps3.xml><?xml version="1.0" encoding="utf-8"?>
<ds:datastoreItem xmlns:ds="http://schemas.openxmlformats.org/officeDocument/2006/customXml" ds:itemID="{1CB3CEEB-5AA2-4307-B839-9396F992BE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ff3062-0e1c-4ac2-9fc5-d5dbb89d168d"/>
    <ds:schemaRef ds:uri="5979858e-db1d-4611-9260-c4675994e4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vt:i4>
      </vt:variant>
      <vt:variant>
        <vt:lpstr>Intervalos com Nome</vt:lpstr>
      </vt:variant>
      <vt:variant>
        <vt:i4>3</vt:i4>
      </vt:variant>
    </vt:vector>
  </HeadingPairs>
  <TitlesOfParts>
    <vt:vector size="5" baseType="lpstr">
      <vt:lpstr>Ficha Inscrição IX TAÇA DE</vt:lpstr>
      <vt:lpstr>Folha2</vt:lpstr>
      <vt:lpstr>'Ficha Inscrição IX TAÇA DE'!Área_de_Impressão</vt:lpstr>
      <vt:lpstr>clde</vt:lpstr>
      <vt:lpstr>MODALIDADE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Miguel</dc:creator>
  <cp:keywords/>
  <dc:description/>
  <cp:lastModifiedBy>Aliete Filipe (DGE)</cp:lastModifiedBy>
  <cp:revision/>
  <dcterms:created xsi:type="dcterms:W3CDTF">2016-04-02T20:27:43Z</dcterms:created>
  <dcterms:modified xsi:type="dcterms:W3CDTF">2025-05-13T14:54:22Z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0x0101005B8729473EC7C741AB0BFAFE79FAD9FA</vt:lpwstr>
  </property>
</Properties>
</file>